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G:\2025\Estudios\"/>
    </mc:Choice>
  </mc:AlternateContent>
  <xr:revisionPtr revIDLastSave="0" documentId="8_{F25B4C48-1B0B-4AC7-9484-0D758578789A}" xr6:coauthVersionLast="47" xr6:coauthVersionMax="47" xr10:uidLastSave="{00000000-0000-0000-0000-000000000000}"/>
  <bookViews>
    <workbookView xWindow="-20604" yWindow="-108" windowWidth="20712" windowHeight="11136" xr2:uid="{28E1CC8F-CCBA-4F2B-A644-6C214146ED6A}"/>
  </bookViews>
  <sheets>
    <sheet name="Hoja1" sheetId="1" r:id="rId1"/>
  </sheets>
  <externalReferences>
    <externalReference r:id="rId2"/>
  </externalReferences>
  <definedNames>
    <definedName name="Estado_actual">#REF!</definedName>
    <definedName name="Estado_exploración">#REF!</definedName>
    <definedName name="Posición">#REF!</definedName>
    <definedName name="Región">#REF!</definedName>
    <definedName name="Tipo_yacimiento">#REF!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237" i="1" l="1"/>
  <c r="O237" i="1"/>
  <c r="P236" i="1"/>
  <c r="O236" i="1"/>
  <c r="A236" i="1"/>
  <c r="P235" i="1"/>
  <c r="O235" i="1"/>
  <c r="P234" i="1"/>
  <c r="O234" i="1"/>
  <c r="P233" i="1"/>
  <c r="O233" i="1"/>
  <c r="P232" i="1"/>
  <c r="O232" i="1"/>
  <c r="P231" i="1"/>
  <c r="P230" i="1"/>
  <c r="O230" i="1"/>
  <c r="A230" i="1"/>
  <c r="R229" i="1"/>
  <c r="P229" i="1"/>
  <c r="O229" i="1"/>
  <c r="A229" i="1"/>
  <c r="P228" i="1"/>
  <c r="P227" i="1"/>
  <c r="P226" i="1"/>
  <c r="O226" i="1"/>
  <c r="P225" i="1"/>
  <c r="O225" i="1"/>
  <c r="P224" i="1"/>
  <c r="O224" i="1"/>
  <c r="A224" i="1"/>
  <c r="P223" i="1"/>
  <c r="A223" i="1" s="1"/>
  <c r="P222" i="1"/>
  <c r="O222" i="1"/>
  <c r="P221" i="1"/>
  <c r="O221" i="1"/>
  <c r="A221" i="1"/>
  <c r="P220" i="1"/>
  <c r="O220" i="1"/>
  <c r="A220" i="1"/>
  <c r="P219" i="1"/>
  <c r="O219" i="1"/>
  <c r="P218" i="1"/>
  <c r="O218" i="1"/>
  <c r="P217" i="1"/>
  <c r="O217" i="1"/>
  <c r="A217" i="1"/>
  <c r="A216" i="1"/>
  <c r="P215" i="1"/>
  <c r="O215" i="1"/>
  <c r="P214" i="1"/>
  <c r="O214" i="1"/>
  <c r="A214" i="1"/>
  <c r="P213" i="1"/>
  <c r="O213" i="1"/>
  <c r="P212" i="1"/>
  <c r="O212" i="1"/>
  <c r="A212" i="1"/>
  <c r="P211" i="1"/>
  <c r="O211" i="1"/>
  <c r="P210" i="1"/>
  <c r="O210" i="1"/>
  <c r="A210" i="1"/>
  <c r="A209" i="1"/>
  <c r="A208" i="1"/>
  <c r="P207" i="1"/>
  <c r="O207" i="1"/>
  <c r="A207" i="1"/>
  <c r="P206" i="1"/>
  <c r="O206" i="1"/>
  <c r="P205" i="1"/>
  <c r="O205" i="1"/>
  <c r="P204" i="1"/>
  <c r="O204" i="1"/>
  <c r="A204" i="1"/>
  <c r="P203" i="1"/>
  <c r="P202" i="1"/>
  <c r="P201" i="1"/>
  <c r="P200" i="1"/>
  <c r="P199" i="1"/>
  <c r="P198" i="1"/>
  <c r="P197" i="1"/>
  <c r="A197" i="1" s="1"/>
  <c r="A196" i="1"/>
  <c r="P195" i="1"/>
  <c r="O195" i="1"/>
  <c r="P194" i="1"/>
  <c r="O194" i="1"/>
  <c r="P193" i="1"/>
  <c r="O193" i="1"/>
  <c r="A193" i="1"/>
  <c r="R192" i="1"/>
  <c r="Q192" i="1"/>
  <c r="P192" i="1"/>
  <c r="O192" i="1"/>
  <c r="A192" i="1"/>
  <c r="P191" i="1"/>
  <c r="O191" i="1"/>
  <c r="A191" i="1"/>
  <c r="P190" i="1"/>
  <c r="O190" i="1"/>
  <c r="P189" i="1"/>
  <c r="O189" i="1"/>
  <c r="A189" i="1"/>
  <c r="P188" i="1"/>
  <c r="O188" i="1"/>
  <c r="P187" i="1"/>
  <c r="O187" i="1"/>
  <c r="P186" i="1"/>
  <c r="O186" i="1"/>
  <c r="P185" i="1"/>
  <c r="O185" i="1"/>
  <c r="P184" i="1"/>
  <c r="O184" i="1"/>
  <c r="P183" i="1"/>
  <c r="O183" i="1"/>
  <c r="P182" i="1"/>
  <c r="O182" i="1"/>
  <c r="P181" i="1"/>
  <c r="O181" i="1"/>
  <c r="P180" i="1"/>
  <c r="O180" i="1"/>
  <c r="P179" i="1"/>
  <c r="O179" i="1"/>
  <c r="P178" i="1"/>
  <c r="O178" i="1"/>
  <c r="P177" i="1"/>
  <c r="O177" i="1"/>
  <c r="P176" i="1"/>
  <c r="O176" i="1"/>
  <c r="P175" i="1"/>
  <c r="O175" i="1"/>
  <c r="P174" i="1"/>
  <c r="O174" i="1"/>
  <c r="P173" i="1"/>
  <c r="O173" i="1"/>
  <c r="A173" i="1"/>
  <c r="P172" i="1"/>
  <c r="O172" i="1"/>
  <c r="A172" i="1"/>
  <c r="R171" i="1"/>
  <c r="Q171" i="1"/>
  <c r="P171" i="1"/>
  <c r="P170" i="1"/>
  <c r="A170" i="1"/>
  <c r="P169" i="1"/>
  <c r="O169" i="1"/>
  <c r="P168" i="1"/>
  <c r="O168" i="1"/>
  <c r="A168" i="1"/>
  <c r="P167" i="1"/>
  <c r="O167" i="1"/>
  <c r="A167" i="1"/>
  <c r="P166" i="1"/>
  <c r="O166" i="1"/>
  <c r="P165" i="1"/>
  <c r="O165" i="1"/>
  <c r="P164" i="1"/>
  <c r="O164" i="1"/>
  <c r="P163" i="1"/>
  <c r="O163" i="1"/>
  <c r="P162" i="1"/>
  <c r="O162" i="1"/>
  <c r="P161" i="1"/>
  <c r="O161" i="1"/>
  <c r="P160" i="1"/>
  <c r="O160" i="1"/>
  <c r="P159" i="1"/>
  <c r="O159" i="1"/>
  <c r="P158" i="1"/>
  <c r="O158" i="1"/>
  <c r="P157" i="1"/>
  <c r="O157" i="1"/>
  <c r="A157" i="1"/>
  <c r="P156" i="1"/>
  <c r="O156" i="1"/>
  <c r="A156" i="1"/>
  <c r="P155" i="1"/>
  <c r="O155" i="1"/>
  <c r="A155" i="1"/>
  <c r="A153" i="1"/>
  <c r="A151" i="1"/>
  <c r="A149" i="1"/>
  <c r="A148" i="1"/>
  <c r="A136" i="1"/>
  <c r="P135" i="1"/>
  <c r="O135" i="1"/>
  <c r="P134" i="1"/>
  <c r="O134" i="1"/>
  <c r="P133" i="1"/>
  <c r="O133" i="1"/>
  <c r="P132" i="1"/>
  <c r="O132" i="1"/>
  <c r="A132" i="1"/>
  <c r="A130" i="1"/>
  <c r="A129" i="1"/>
  <c r="P128" i="1"/>
  <c r="O128" i="1"/>
  <c r="A128" i="1"/>
  <c r="P127" i="1"/>
  <c r="P126" i="1"/>
  <c r="A126" i="1" s="1"/>
  <c r="A125" i="1"/>
  <c r="P124" i="1"/>
  <c r="O124" i="1"/>
  <c r="P123" i="1"/>
  <c r="O123" i="1"/>
  <c r="P122" i="1"/>
  <c r="O122" i="1"/>
  <c r="P121" i="1"/>
  <c r="O121" i="1"/>
  <c r="P120" i="1"/>
  <c r="O120" i="1"/>
  <c r="A120" i="1"/>
  <c r="A119" i="1"/>
  <c r="P118" i="1"/>
  <c r="A118" i="1" s="1"/>
  <c r="R117" i="1"/>
  <c r="P117" i="1"/>
  <c r="A117" i="1" s="1"/>
  <c r="O117" i="1"/>
  <c r="P116" i="1"/>
  <c r="O116" i="1"/>
  <c r="A116" i="1"/>
  <c r="R115" i="1"/>
  <c r="Q115" i="1"/>
  <c r="P115" i="1"/>
  <c r="O115" i="1"/>
  <c r="R114" i="1"/>
  <c r="Q114" i="1"/>
  <c r="P114" i="1"/>
  <c r="O114" i="1"/>
  <c r="R113" i="1"/>
  <c r="Q113" i="1"/>
  <c r="P113" i="1"/>
  <c r="O113" i="1"/>
  <c r="R112" i="1"/>
  <c r="Q112" i="1"/>
  <c r="P112" i="1"/>
  <c r="O112" i="1"/>
  <c r="A112" i="1"/>
  <c r="A109" i="1"/>
  <c r="A108" i="1"/>
  <c r="P107" i="1"/>
  <c r="O107" i="1"/>
  <c r="A107" i="1"/>
  <c r="P106" i="1"/>
  <c r="O106" i="1"/>
  <c r="A106" i="1"/>
  <c r="P105" i="1"/>
  <c r="O105" i="1"/>
  <c r="P104" i="1"/>
  <c r="O104" i="1"/>
  <c r="P103" i="1"/>
  <c r="O103" i="1"/>
  <c r="A103" i="1"/>
  <c r="A97" i="1"/>
  <c r="P96" i="1"/>
  <c r="O96" i="1"/>
  <c r="P95" i="1"/>
  <c r="O95" i="1"/>
  <c r="P94" i="1"/>
  <c r="O94" i="1"/>
  <c r="A94" i="1"/>
  <c r="P93" i="1"/>
  <c r="A93" i="1" s="1"/>
  <c r="P92" i="1"/>
  <c r="O92" i="1"/>
  <c r="A92" i="1"/>
  <c r="P91" i="1"/>
  <c r="P90" i="1"/>
  <c r="P89" i="1"/>
  <c r="P88" i="1"/>
  <c r="A88" i="1" s="1"/>
  <c r="P87" i="1"/>
  <c r="P86" i="1"/>
  <c r="A86" i="1" s="1"/>
  <c r="P85" i="1"/>
  <c r="A85" i="1" s="1"/>
  <c r="O85" i="1"/>
  <c r="P84" i="1"/>
  <c r="O84" i="1"/>
  <c r="A84" i="1"/>
  <c r="P83" i="1"/>
  <c r="O83" i="1"/>
  <c r="A83" i="1"/>
  <c r="P82" i="1"/>
  <c r="A82" i="1" s="1"/>
  <c r="P81" i="1"/>
  <c r="O81" i="1"/>
  <c r="P80" i="1"/>
  <c r="O80" i="1"/>
  <c r="P79" i="1"/>
  <c r="O79" i="1"/>
  <c r="A79" i="1"/>
  <c r="A78" i="1"/>
  <c r="P77" i="1"/>
  <c r="P76" i="1"/>
  <c r="A76" i="1" s="1"/>
  <c r="A75" i="1"/>
  <c r="P74" i="1"/>
  <c r="O74" i="1"/>
  <c r="P73" i="1"/>
  <c r="O73" i="1"/>
  <c r="P72" i="1"/>
  <c r="O72" i="1"/>
  <c r="P71" i="1"/>
  <c r="O71" i="1"/>
  <c r="P70" i="1"/>
  <c r="O70" i="1"/>
  <c r="P69" i="1"/>
  <c r="O69" i="1"/>
  <c r="P68" i="1"/>
  <c r="O68" i="1"/>
  <c r="P67" i="1"/>
  <c r="O67" i="1"/>
  <c r="P66" i="1"/>
  <c r="O66" i="1"/>
  <c r="P65" i="1"/>
  <c r="O65" i="1"/>
  <c r="P64" i="1"/>
  <c r="O64" i="1"/>
  <c r="P63" i="1"/>
  <c r="O63" i="1"/>
  <c r="P62" i="1"/>
  <c r="O62" i="1"/>
  <c r="P61" i="1"/>
  <c r="O61" i="1"/>
  <c r="P60" i="1"/>
  <c r="O60" i="1"/>
  <c r="P59" i="1"/>
  <c r="O59" i="1"/>
  <c r="P58" i="1"/>
  <c r="O58" i="1"/>
  <c r="P57" i="1"/>
  <c r="O57" i="1"/>
  <c r="P56" i="1"/>
  <c r="O56" i="1"/>
  <c r="P55" i="1"/>
  <c r="O55" i="1"/>
  <c r="P54" i="1"/>
  <c r="O54" i="1"/>
  <c r="P53" i="1"/>
  <c r="O53" i="1"/>
  <c r="P52" i="1"/>
  <c r="A52" i="1" s="1"/>
  <c r="O52" i="1"/>
  <c r="A51" i="1"/>
  <c r="P50" i="1"/>
  <c r="O50" i="1"/>
  <c r="P49" i="1"/>
  <c r="O49" i="1"/>
  <c r="P48" i="1"/>
  <c r="O48" i="1"/>
  <c r="P47" i="1"/>
  <c r="O47" i="1"/>
  <c r="P46" i="1"/>
  <c r="O46" i="1"/>
  <c r="P45" i="1"/>
  <c r="A45" i="1" s="1"/>
  <c r="O45" i="1"/>
  <c r="P44" i="1"/>
  <c r="A44" i="1" s="1"/>
  <c r="P43" i="1"/>
  <c r="A43" i="1" s="1"/>
  <c r="O43" i="1"/>
  <c r="P42" i="1"/>
  <c r="O42" i="1"/>
  <c r="P41" i="1"/>
  <c r="O41" i="1"/>
  <c r="P40" i="1"/>
  <c r="A40" i="1" s="1"/>
  <c r="O40" i="1"/>
  <c r="P39" i="1"/>
  <c r="A39" i="1" s="1"/>
  <c r="O39" i="1"/>
  <c r="A37" i="1"/>
  <c r="P36" i="1"/>
  <c r="P35" i="1"/>
  <c r="A35" i="1" s="1"/>
  <c r="A34" i="1"/>
  <c r="P33" i="1"/>
  <c r="O33" i="1"/>
  <c r="A33" i="1"/>
  <c r="P32" i="1"/>
  <c r="A32" i="1" s="1"/>
  <c r="A31" i="1"/>
  <c r="P30" i="1"/>
  <c r="O30" i="1"/>
  <c r="P29" i="1"/>
  <c r="O29" i="1"/>
  <c r="P28" i="1"/>
  <c r="O28" i="1"/>
  <c r="P27" i="1"/>
  <c r="O27" i="1"/>
  <c r="P26" i="1"/>
  <c r="O26" i="1"/>
  <c r="P25" i="1"/>
  <c r="O25" i="1"/>
  <c r="P24" i="1"/>
  <c r="O24" i="1"/>
  <c r="P23" i="1"/>
  <c r="O23" i="1"/>
  <c r="A23" i="1"/>
  <c r="A22" i="1"/>
  <c r="P21" i="1"/>
  <c r="A21" i="1" s="1"/>
  <c r="O21" i="1"/>
  <c r="P20" i="1"/>
  <c r="A20" i="1" s="1"/>
  <c r="O20" i="1"/>
  <c r="A18" i="1"/>
  <c r="R17" i="1"/>
  <c r="Q17" i="1"/>
  <c r="P17" i="1"/>
  <c r="O17" i="1"/>
  <c r="R16" i="1"/>
  <c r="Q16" i="1"/>
  <c r="P16" i="1"/>
  <c r="O16" i="1"/>
  <c r="R15" i="1"/>
  <c r="Q15" i="1"/>
  <c r="P15" i="1"/>
  <c r="O15" i="1"/>
  <c r="P14" i="1"/>
  <c r="O14" i="1"/>
  <c r="P13" i="1"/>
  <c r="O13" i="1"/>
  <c r="P12" i="1"/>
  <c r="O12" i="1"/>
  <c r="P11" i="1"/>
  <c r="O11" i="1"/>
  <c r="P10" i="1"/>
  <c r="O10" i="1"/>
  <c r="A10" i="1"/>
  <c r="A9" i="1"/>
  <c r="P8" i="1"/>
  <c r="O8" i="1"/>
  <c r="P7" i="1"/>
  <c r="A7" i="1" s="1"/>
  <c r="O7" i="1"/>
  <c r="P6" i="1"/>
  <c r="P5" i="1"/>
  <c r="A5" i="1" s="1"/>
  <c r="P4" i="1"/>
  <c r="O4" i="1"/>
  <c r="A4" i="1"/>
  <c r="A3"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José Pedro Ruiz-Tagle Valderrama</author>
  </authors>
  <commentList>
    <comment ref="W4" authorId="0" shapeId="0" xr:uid="{84CDCB2E-E2EE-44B0-9E95-0BC131C5947B}">
      <text>
        <r>
          <rPr>
            <b/>
            <sz val="9"/>
            <color indexed="81"/>
            <rFont val="Tahoma"/>
            <family val="2"/>
          </rPr>
          <t>José Pedro Ruiz-Tagle Valderrama:</t>
        </r>
        <r>
          <rPr>
            <sz val="9"/>
            <color indexed="81"/>
            <rFont val="Tahoma"/>
            <family val="2"/>
          </rPr>
          <t xml:space="preserve">
Ex proyecto de Biolantánidos</t>
        </r>
      </text>
    </comment>
    <comment ref="B5" authorId="0" shapeId="0" xr:uid="{FAE23EA1-FEF2-44E8-B8FB-54A95DA79A2F}">
      <text>
        <r>
          <rPr>
            <b/>
            <sz val="9"/>
            <color indexed="81"/>
            <rFont val="Tahoma"/>
            <family val="2"/>
          </rPr>
          <t>José Pedro Ruiz-Tagle Valderrama:</t>
        </r>
        <r>
          <rPr>
            <sz val="9"/>
            <color indexed="81"/>
            <rFont val="Tahoma"/>
            <family val="2"/>
          </rPr>
          <t xml:space="preserve">
 (ex Angold Resources Ltd).
</t>
        </r>
      </text>
    </comment>
    <comment ref="AI5" authorId="0" shapeId="0" xr:uid="{CE8274FA-C2AD-4ABD-8A52-BC3062E1C46B}">
      <text>
        <r>
          <rPr>
            <b/>
            <sz val="9"/>
            <color indexed="81"/>
            <rFont val="Tahoma"/>
            <family val="2"/>
          </rPr>
          <t>José Pedro Ruiz-Tagle Valderrama:</t>
        </r>
        <r>
          <rPr>
            <sz val="9"/>
            <color indexed="81"/>
            <rFont val="Tahoma"/>
            <family val="2"/>
          </rPr>
          <t xml:space="preserve">
en 10m, fuerte alteración </t>
        </r>
      </text>
    </comment>
    <comment ref="AJ5" authorId="0" shapeId="0" xr:uid="{0E8862A0-3688-45BF-AC86-0DDC9EAA323C}">
      <text>
        <r>
          <rPr>
            <b/>
            <sz val="9"/>
            <color indexed="81"/>
            <rFont val="Tahoma"/>
            <family val="2"/>
          </rPr>
          <t>José Pedro Ruiz-Tagle Valderrama:</t>
        </r>
        <r>
          <rPr>
            <sz val="9"/>
            <color indexed="81"/>
            <rFont val="Tahoma"/>
            <family val="2"/>
          </rPr>
          <t xml:space="preserve">
 En mas de 2 m</t>
        </r>
      </text>
    </comment>
    <comment ref="AI6" authorId="0" shapeId="0" xr:uid="{2C26ACAA-FFFD-4AC6-97F6-2146C7C42D5F}">
      <text>
        <r>
          <rPr>
            <b/>
            <sz val="9"/>
            <color indexed="81"/>
            <rFont val="Tahoma"/>
            <family val="2"/>
          </rPr>
          <t>José Pedro Ruiz-Tagle Valderrama:</t>
        </r>
        <r>
          <rPr>
            <sz val="9"/>
            <color indexed="81"/>
            <rFont val="Tahoma"/>
            <family val="2"/>
          </rPr>
          <t xml:space="preserve">
a 261 M</t>
        </r>
      </text>
    </comment>
    <comment ref="AI9" authorId="0" shapeId="0" xr:uid="{C9795966-90AC-421A-A853-69F4080A63AC}">
      <text>
        <r>
          <rPr>
            <b/>
            <sz val="9"/>
            <color indexed="81"/>
            <rFont val="Tahoma"/>
            <family val="2"/>
          </rPr>
          <t>José Pedro Ruiz-Tagle Valderrama:</t>
        </r>
        <r>
          <rPr>
            <sz val="9"/>
            <color indexed="81"/>
            <rFont val="Tahoma"/>
            <family val="2"/>
          </rPr>
          <t xml:space="preserve">
 a 2.4Mt</t>
        </r>
      </text>
    </comment>
    <comment ref="AJ9" authorId="0" shapeId="0" xr:uid="{1C8362A8-D4BF-4185-A236-E174650ABEBA}">
      <text>
        <r>
          <rPr>
            <b/>
            <sz val="9"/>
            <color indexed="81"/>
            <rFont val="Tahoma"/>
            <family val="2"/>
          </rPr>
          <t>José Pedro Ruiz-Tagle Valderrama:</t>
        </r>
        <r>
          <rPr>
            <sz val="9"/>
            <color indexed="81"/>
            <rFont val="Tahoma"/>
            <family val="2"/>
          </rPr>
          <t xml:space="preserve">
a 2,4Mt</t>
        </r>
      </text>
    </comment>
    <comment ref="AL9" authorId="0" shapeId="0" xr:uid="{10AB47CA-C2E9-4BBF-9DD5-78DCB661201C}">
      <text>
        <r>
          <rPr>
            <b/>
            <sz val="9"/>
            <color indexed="81"/>
            <rFont val="Tahoma"/>
            <family val="2"/>
          </rPr>
          <t>José Pedro Ruiz-Tagle Valderrama:</t>
        </r>
        <r>
          <rPr>
            <sz val="9"/>
            <color indexed="81"/>
            <rFont val="Tahoma"/>
            <family val="2"/>
          </rPr>
          <t xml:space="preserve">
a 2.4Mt</t>
        </r>
      </text>
    </comment>
    <comment ref="AQ9" authorId="0" shapeId="0" xr:uid="{58E611B2-59F5-4A37-A681-5F548E305D4F}">
      <text>
        <r>
          <rPr>
            <b/>
            <sz val="9"/>
            <color indexed="81"/>
            <rFont val="Tahoma"/>
            <family val="2"/>
          </rPr>
          <t>José Pedro Ruiz-Tagle Valderrama:</t>
        </r>
        <r>
          <rPr>
            <sz val="9"/>
            <color indexed="81"/>
            <rFont val="Tahoma"/>
            <family val="2"/>
          </rPr>
          <t xml:space="preserve">
a 2.4Mt</t>
        </r>
      </text>
    </comment>
    <comment ref="AE10" authorId="0" shapeId="0" xr:uid="{560E0300-90B0-4C1A-A857-CE174F1E971F}">
      <text>
        <r>
          <rPr>
            <b/>
            <sz val="9"/>
            <color indexed="81"/>
            <rFont val="Tahoma"/>
            <family val="2"/>
          </rPr>
          <t>José Pedro Ruiz-Tagle Valderrama:</t>
        </r>
        <r>
          <rPr>
            <sz val="9"/>
            <color indexed="81"/>
            <rFont val="Tahoma"/>
            <family val="2"/>
          </rPr>
          <t xml:space="preserve">
 a 10,53 m</t>
        </r>
      </text>
    </comment>
    <comment ref="AI10" authorId="0" shapeId="0" xr:uid="{C5B0F9F5-1766-423A-A599-1760D9FC0D07}">
      <text>
        <r>
          <rPr>
            <b/>
            <sz val="9"/>
            <color indexed="81"/>
            <rFont val="Tahoma"/>
            <family val="2"/>
          </rPr>
          <t>José Pedro Ruiz-Tagle Valderrama:</t>
        </r>
        <r>
          <rPr>
            <sz val="9"/>
            <color indexed="81"/>
            <rFont val="Tahoma"/>
            <family val="2"/>
          </rPr>
          <t xml:space="preserve">
 a 10,53m</t>
        </r>
      </text>
    </comment>
    <comment ref="AE11" authorId="0" shapeId="0" xr:uid="{9E9C655D-EC83-455C-B356-855DC3CD3069}">
      <text>
        <r>
          <rPr>
            <b/>
            <sz val="9"/>
            <color indexed="81"/>
            <rFont val="Tahoma"/>
            <family val="2"/>
          </rPr>
          <t>José Pedro Ruiz-Tagle Valderrama:</t>
        </r>
        <r>
          <rPr>
            <sz val="9"/>
            <color indexed="81"/>
            <rFont val="Tahoma"/>
            <family val="2"/>
          </rPr>
          <t xml:space="preserve">
 a 2,45m</t>
        </r>
      </text>
    </comment>
    <comment ref="AI11" authorId="0" shapeId="0" xr:uid="{208178CF-A7B0-4B6E-8A8A-D99DCD123E0B}">
      <text>
        <r>
          <rPr>
            <b/>
            <sz val="9"/>
            <color indexed="81"/>
            <rFont val="Tahoma"/>
            <family val="2"/>
          </rPr>
          <t>José Pedro Ruiz-Tagle Valderrama:</t>
        </r>
        <r>
          <rPr>
            <sz val="9"/>
            <color indexed="81"/>
            <rFont val="Tahoma"/>
            <family val="2"/>
          </rPr>
          <t xml:space="preserve">
a 2,45m</t>
        </r>
      </text>
    </comment>
    <comment ref="AK11" authorId="0" shapeId="0" xr:uid="{119E7BD8-60F8-4CC7-8E9C-384ACE36F7C5}">
      <text>
        <r>
          <rPr>
            <b/>
            <sz val="9"/>
            <color indexed="81"/>
            <rFont val="Tahoma"/>
            <family val="2"/>
          </rPr>
          <t>José Pedro Ruiz-Tagle Valderrama:</t>
        </r>
        <r>
          <rPr>
            <sz val="9"/>
            <color indexed="81"/>
            <rFont val="Tahoma"/>
            <family val="2"/>
          </rPr>
          <t xml:space="preserve">
a 2,45m</t>
        </r>
      </text>
    </comment>
    <comment ref="B15" authorId="0" shapeId="0" xr:uid="{2DE0497B-C549-462C-8D60-7E1F05D74BAC}">
      <text>
        <r>
          <rPr>
            <b/>
            <sz val="9"/>
            <color indexed="81"/>
            <rFont val="Tahoma"/>
            <family val="2"/>
          </rPr>
          <t>José Pedro Ruiz-Tagle Valderrama:</t>
        </r>
        <r>
          <rPr>
            <sz val="9"/>
            <color indexed="81"/>
            <rFont val="Tahoma"/>
            <family val="2"/>
          </rPr>
          <t xml:space="preserve">
 ex Equus Mining Limited</t>
        </r>
      </text>
    </comment>
    <comment ref="AI16" authorId="0" shapeId="0" xr:uid="{6FA853A7-F2DC-4809-BC12-F37F87E42906}">
      <text>
        <r>
          <rPr>
            <b/>
            <sz val="9"/>
            <color indexed="81"/>
            <rFont val="Tahoma"/>
            <family val="2"/>
          </rPr>
          <t>José Pedro Ruiz-Tagle Valderrama:</t>
        </r>
        <r>
          <rPr>
            <sz val="9"/>
            <color indexed="81"/>
            <rFont val="Tahoma"/>
            <family val="2"/>
          </rPr>
          <t xml:space="preserve">
  a 9,7m</t>
        </r>
      </text>
    </comment>
    <comment ref="AJ16" authorId="0" shapeId="0" xr:uid="{47E8A4A9-E95D-48FE-8875-4AD3ADB6DF3E}">
      <text>
        <r>
          <rPr>
            <b/>
            <sz val="9"/>
            <color indexed="81"/>
            <rFont val="Tahoma"/>
            <family val="2"/>
          </rPr>
          <t>José Pedro Ruiz-Tagle Valderrama:</t>
        </r>
        <r>
          <rPr>
            <sz val="9"/>
            <color indexed="81"/>
            <rFont val="Tahoma"/>
            <family val="2"/>
          </rPr>
          <t xml:space="preserve">
  a 9,7m</t>
        </r>
      </text>
    </comment>
    <comment ref="AL16" authorId="0" shapeId="0" xr:uid="{17E3DDC4-9159-4F2F-AE40-723C9286E131}">
      <text>
        <r>
          <rPr>
            <b/>
            <sz val="9"/>
            <color indexed="81"/>
            <rFont val="Tahoma"/>
            <family val="2"/>
          </rPr>
          <t>José Pedro Ruiz-Tagle Valderrama:</t>
        </r>
        <r>
          <rPr>
            <sz val="9"/>
            <color indexed="81"/>
            <rFont val="Tahoma"/>
            <family val="2"/>
          </rPr>
          <t xml:space="preserve">
  a 9,7m</t>
        </r>
      </text>
    </comment>
    <comment ref="AQ16" authorId="0" shapeId="0" xr:uid="{80EF8763-8431-48F3-B7F0-98142C166411}">
      <text>
        <r>
          <rPr>
            <b/>
            <sz val="9"/>
            <color indexed="81"/>
            <rFont val="Tahoma"/>
            <family val="2"/>
          </rPr>
          <t>José Pedro Ruiz-Tagle Valderrama:</t>
        </r>
        <r>
          <rPr>
            <sz val="9"/>
            <color indexed="81"/>
            <rFont val="Tahoma"/>
            <family val="2"/>
          </rPr>
          <t xml:space="preserve">
  a 9,7m</t>
        </r>
      </text>
    </comment>
    <comment ref="B18" authorId="0" shapeId="0" xr:uid="{9FDC50ED-3D5C-4ECD-A832-7FD211EC7C65}">
      <text>
        <r>
          <rPr>
            <b/>
            <sz val="9"/>
            <color indexed="81"/>
            <rFont val="Tahoma"/>
            <family val="2"/>
          </rPr>
          <t>José Pedro Ruiz-Tagle Valderrama:</t>
        </r>
        <r>
          <rPr>
            <sz val="9"/>
            <color indexed="81"/>
            <rFont val="Tahoma"/>
            <family val="2"/>
          </rPr>
          <t xml:space="preserve">
 (Ex Cougar Metals NL)</t>
        </r>
      </text>
    </comment>
    <comment ref="W20" authorId="0" shapeId="0" xr:uid="{6875B05F-F9D8-41AD-ADC4-C4D4F034396D}">
      <text>
        <r>
          <rPr>
            <b/>
            <sz val="9"/>
            <color indexed="81"/>
            <rFont val="Tahoma"/>
            <family val="2"/>
          </rPr>
          <t>José Pedro Ruiz-Tagle Valderrama:</t>
        </r>
        <r>
          <rPr>
            <sz val="9"/>
            <color indexed="81"/>
            <rFont val="Tahoma"/>
            <family val="2"/>
          </rPr>
          <t xml:space="preserve">
 Conocido como "Atacama" por S&amp;P Capital</t>
        </r>
      </text>
    </comment>
    <comment ref="W22" authorId="0" shapeId="0" xr:uid="{3672AB88-AC71-4A9E-9B76-0AA2EC70536E}">
      <text>
        <r>
          <rPr>
            <b/>
            <sz val="9"/>
            <color indexed="81"/>
            <rFont val="Tahoma"/>
            <family val="2"/>
          </rPr>
          <t>José Pedro Ruiz-Tagle Valderrama:</t>
        </r>
        <r>
          <rPr>
            <sz val="9"/>
            <color indexed="81"/>
            <rFont val="Tahoma"/>
            <family val="2"/>
          </rPr>
          <t xml:space="preserve">
"Veta Fortuna de Lampa"</t>
        </r>
      </text>
    </comment>
    <comment ref="W29" authorId="0" shapeId="0" xr:uid="{FF6F403D-5D35-410A-B47A-22A112A9A0CF}">
      <text>
        <r>
          <rPr>
            <b/>
            <sz val="9"/>
            <color indexed="81"/>
            <rFont val="Tahoma"/>
            <family val="2"/>
          </rPr>
          <t>José Pedro Ruiz-Tagle Valderrama:</t>
        </r>
        <r>
          <rPr>
            <sz val="9"/>
            <color indexed="81"/>
            <rFont val="Tahoma"/>
            <family val="2"/>
          </rPr>
          <t xml:space="preserve">
Morros Blanco</t>
        </r>
      </text>
    </comment>
    <comment ref="W30" authorId="0" shapeId="0" xr:uid="{B3015669-2027-4066-A6D4-3EE3A3D05033}">
      <text>
        <r>
          <rPr>
            <b/>
            <sz val="9"/>
            <color indexed="81"/>
            <rFont val="Tahoma"/>
            <family val="2"/>
          </rPr>
          <t>José Pedro Ruiz-Tagle Valderrama:</t>
        </r>
        <r>
          <rPr>
            <sz val="9"/>
            <color indexed="81"/>
            <rFont val="Tahoma"/>
            <family val="2"/>
          </rPr>
          <t xml:space="preserve">
Cerro Blanco</t>
        </r>
      </text>
    </comment>
    <comment ref="W33" authorId="0" shapeId="0" xr:uid="{0526A38A-80BF-445E-982F-617C28332B4C}">
      <text>
        <r>
          <rPr>
            <b/>
            <sz val="9"/>
            <color indexed="81"/>
            <rFont val="Tahoma"/>
            <family val="2"/>
          </rPr>
          <t>José Pedro Ruiz-Tagle Valderrama:</t>
        </r>
        <r>
          <rPr>
            <sz val="9"/>
            <color indexed="81"/>
            <rFont val="Tahoma"/>
            <family val="2"/>
          </rPr>
          <t xml:space="preserve">
(Cinabrio (SUB de Punitaqui)</t>
        </r>
      </text>
    </comment>
    <comment ref="W40" authorId="0" shapeId="0" xr:uid="{DFC2EAD4-17BB-46EA-9015-FC6923727A93}">
      <text>
        <r>
          <rPr>
            <b/>
            <sz val="9"/>
            <color indexed="81"/>
            <rFont val="Tahoma"/>
            <family val="2"/>
          </rPr>
          <t>José Pedro Ruiz-Tagle Valderrama:</t>
        </r>
        <r>
          <rPr>
            <sz val="9"/>
            <color indexed="81"/>
            <rFont val="Tahoma"/>
            <family val="2"/>
          </rPr>
          <t xml:space="preserve">
 ex Francisco Basin. La empresa le cambia el nombre</t>
        </r>
      </text>
    </comment>
    <comment ref="AE45" authorId="0" shapeId="0" xr:uid="{50E05292-FCDE-4342-A48B-F080E4B1B3BB}">
      <text>
        <r>
          <rPr>
            <b/>
            <sz val="9"/>
            <color indexed="81"/>
            <rFont val="Tahoma"/>
            <family val="2"/>
          </rPr>
          <t>José Pedro Ruiz-Tagle Valderrama:</t>
        </r>
        <r>
          <rPr>
            <sz val="9"/>
            <color indexed="81"/>
            <rFont val="Tahoma"/>
            <family val="2"/>
          </rPr>
          <t xml:space="preserve">
a 257m</t>
        </r>
      </text>
    </comment>
    <comment ref="AE50" authorId="0" shapeId="0" xr:uid="{D933091F-D4F6-47D8-959E-073CD7850C0C}">
      <text>
        <r>
          <rPr>
            <b/>
            <sz val="9"/>
            <color indexed="81"/>
            <rFont val="Tahoma"/>
            <family val="2"/>
          </rPr>
          <t>José Pedro Ruiz-Tagle Valderrama:</t>
        </r>
        <r>
          <rPr>
            <sz val="9"/>
            <color indexed="81"/>
            <rFont val="Tahoma"/>
            <family val="2"/>
          </rPr>
          <t xml:space="preserve">
 a 150m</t>
        </r>
      </text>
    </comment>
    <comment ref="W69" authorId="0" shapeId="0" xr:uid="{2EE07205-CA84-4B5B-A52C-63C574F219C0}">
      <text>
        <r>
          <rPr>
            <b/>
            <sz val="9"/>
            <color indexed="81"/>
            <rFont val="Tahoma"/>
            <family val="2"/>
          </rPr>
          <t>José Pedro Ruiz-Tagle Valderrama:</t>
        </r>
        <r>
          <rPr>
            <sz val="9"/>
            <color indexed="81"/>
            <rFont val="Tahoma"/>
            <family val="2"/>
          </rPr>
          <t xml:space="preserve">
La dura</t>
        </r>
      </text>
    </comment>
    <comment ref="W75" authorId="0" shapeId="0" xr:uid="{1AFF83F1-63FA-4E1D-9565-65BB17B4D659}">
      <text>
        <r>
          <rPr>
            <b/>
            <sz val="9"/>
            <color indexed="81"/>
            <rFont val="Tahoma"/>
            <family val="2"/>
          </rPr>
          <t>José Pedro Ruiz-Tagle Valderrama:</t>
        </r>
        <r>
          <rPr>
            <sz val="9"/>
            <color indexed="81"/>
            <rFont val="Tahoma"/>
            <family val="2"/>
          </rPr>
          <t xml:space="preserve">
Vidalita</t>
        </r>
      </text>
    </comment>
    <comment ref="W84" authorId="0" shapeId="0" xr:uid="{9ECFA75A-C6E7-4545-864E-45F2A8769B51}">
      <text>
        <r>
          <rPr>
            <b/>
            <sz val="9"/>
            <color indexed="81"/>
            <rFont val="Tahoma"/>
            <family val="2"/>
          </rPr>
          <t>José Pedro Ruiz-Tagle Valderrama:</t>
        </r>
        <r>
          <rPr>
            <sz val="9"/>
            <color indexed="81"/>
            <rFont val="Tahoma"/>
            <family val="2"/>
          </rPr>
          <t xml:space="preserve">
 (Salares Ollague, Carcote, Ascotan)</t>
        </r>
      </text>
    </comment>
    <comment ref="B89" authorId="0" shapeId="0" xr:uid="{476158A5-8C1D-4075-B969-A95DE2095C7C}">
      <text>
        <r>
          <rPr>
            <b/>
            <sz val="9"/>
            <color indexed="81"/>
            <rFont val="Tahoma"/>
            <family val="2"/>
          </rPr>
          <t>José Pedro Ruiz-Tagle Valderrama:</t>
        </r>
        <r>
          <rPr>
            <sz val="9"/>
            <color indexed="81"/>
            <rFont val="Tahoma"/>
            <family val="2"/>
          </rPr>
          <t xml:space="preserve">
Ex Pan Asia Metals Limetd</t>
        </r>
      </text>
    </comment>
    <comment ref="W90" authorId="0" shapeId="0" xr:uid="{BCCC220B-5BB0-4905-8594-0EC06AA2B326}">
      <text>
        <r>
          <rPr>
            <b/>
            <sz val="9"/>
            <color indexed="81"/>
            <rFont val="Tahoma"/>
            <family val="2"/>
          </rPr>
          <t>José Pedro Ruiz-Tagle Valderrama:</t>
        </r>
        <r>
          <rPr>
            <sz val="9"/>
            <color indexed="81"/>
            <rFont val="Tahoma"/>
            <family val="2"/>
          </rPr>
          <t xml:space="preserve">
conocido tambien como Tama Atacama</t>
        </r>
      </text>
    </comment>
    <comment ref="W93" authorId="0" shapeId="0" xr:uid="{FD24CCBD-0B18-4A58-A3D7-4358B35BEE27}">
      <text>
        <r>
          <rPr>
            <b/>
            <sz val="9"/>
            <color indexed="81"/>
            <rFont val="Tahoma"/>
            <family val="2"/>
          </rPr>
          <t>José Pedro Ruiz-Tagle Valderrama:</t>
        </r>
        <r>
          <rPr>
            <sz val="9"/>
            <color indexed="81"/>
            <rFont val="Tahoma"/>
            <family val="2"/>
          </rPr>
          <t xml:space="preserve">
(+ Caballo Muerto)</t>
        </r>
      </text>
    </comment>
    <comment ref="AE96" authorId="0" shapeId="0" xr:uid="{C1C47246-E451-43BB-B4F7-00233DF1E1E9}">
      <text>
        <r>
          <rPr>
            <b/>
            <sz val="9"/>
            <color indexed="81"/>
            <rFont val="Tahoma"/>
            <family val="2"/>
          </rPr>
          <t>José Pedro Ruiz-Tagle Valderrama:</t>
        </r>
        <r>
          <rPr>
            <sz val="9"/>
            <color indexed="81"/>
            <rFont val="Tahoma"/>
            <family val="2"/>
          </rPr>
          <t xml:space="preserve">
a 102,6 m</t>
        </r>
      </text>
    </comment>
    <comment ref="AI96" authorId="0" shapeId="0" xr:uid="{4A051E29-7084-4181-B647-9ACD59E5C910}">
      <text>
        <r>
          <rPr>
            <b/>
            <sz val="9"/>
            <color indexed="81"/>
            <rFont val="Tahoma"/>
            <family val="2"/>
          </rPr>
          <t>José Pedro Ruiz-Tagle Valderrama:</t>
        </r>
        <r>
          <rPr>
            <sz val="9"/>
            <color indexed="81"/>
            <rFont val="Tahoma"/>
            <family val="2"/>
          </rPr>
          <t xml:space="preserve">
promedio a 102,6 m</t>
        </r>
      </text>
    </comment>
    <comment ref="AK96" authorId="0" shapeId="0" xr:uid="{F0FBD022-374B-4404-8053-2E41E8381295}">
      <text>
        <r>
          <rPr>
            <b/>
            <sz val="9"/>
            <color indexed="81"/>
            <rFont val="Tahoma"/>
            <family val="2"/>
          </rPr>
          <t>José Pedro Ruiz-Tagle Valderrama:</t>
        </r>
        <r>
          <rPr>
            <sz val="9"/>
            <color indexed="81"/>
            <rFont val="Tahoma"/>
            <family val="2"/>
          </rPr>
          <t xml:space="preserve">
 A partir de una profundidad de 67,4 m</t>
        </r>
      </text>
    </comment>
    <comment ref="AE110" authorId="0" shapeId="0" xr:uid="{2687A22C-695B-4955-A8A1-A6AFB7D87DAF}">
      <text>
        <r>
          <rPr>
            <b/>
            <sz val="9"/>
            <color indexed="81"/>
            <rFont val="Tahoma"/>
            <family val="2"/>
          </rPr>
          <t>José Pedro Ruiz-Tagle Valderrama:</t>
        </r>
        <r>
          <rPr>
            <sz val="9"/>
            <color indexed="81"/>
            <rFont val="Tahoma"/>
            <family val="2"/>
          </rPr>
          <t xml:space="preserve">
 a 66 metros</t>
        </r>
      </text>
    </comment>
    <comment ref="AJ110" authorId="0" shapeId="0" xr:uid="{819FC2B9-A4D6-4EE5-B339-9876C752C3CF}">
      <text>
        <r>
          <rPr>
            <b/>
            <sz val="9"/>
            <color indexed="81"/>
            <rFont val="Tahoma"/>
            <family val="2"/>
          </rPr>
          <t>José Pedro Ruiz-Tagle Valderrama:</t>
        </r>
        <r>
          <rPr>
            <sz val="9"/>
            <color indexed="81"/>
            <rFont val="Tahoma"/>
            <family val="2"/>
          </rPr>
          <t xml:space="preserve">
a 66 metros</t>
        </r>
      </text>
    </comment>
    <comment ref="AE112" authorId="0" shapeId="0" xr:uid="{D20EE715-55F4-4DBB-8934-2D4D12886E88}">
      <text>
        <r>
          <rPr>
            <b/>
            <sz val="9"/>
            <color indexed="81"/>
            <rFont val="Tahoma"/>
            <family val="2"/>
          </rPr>
          <t>José Pedro Ruiz-Tagle Valderrama:</t>
        </r>
        <r>
          <rPr>
            <sz val="9"/>
            <color indexed="81"/>
            <rFont val="Tahoma"/>
            <family val="2"/>
          </rPr>
          <t xml:space="preserve">
a 46 m</t>
        </r>
      </text>
    </comment>
    <comment ref="AI112" authorId="0" shapeId="0" xr:uid="{84BFE949-059E-4E6A-94EA-F1D3531AA67F}">
      <text>
        <r>
          <rPr>
            <b/>
            <sz val="9"/>
            <color indexed="81"/>
            <rFont val="Tahoma"/>
            <family val="2"/>
          </rPr>
          <t>José Pedro Ruiz-Tagle Valderrama:</t>
        </r>
        <r>
          <rPr>
            <sz val="9"/>
            <color indexed="81"/>
            <rFont val="Tahoma"/>
            <family val="2"/>
          </rPr>
          <t xml:space="preserve">
a 46 m</t>
        </r>
      </text>
    </comment>
    <comment ref="AE114" authorId="0" shapeId="0" xr:uid="{825C60BE-15CE-48F9-AF28-337927499AA4}">
      <text>
        <r>
          <rPr>
            <b/>
            <sz val="9"/>
            <color indexed="81"/>
            <rFont val="Tahoma"/>
            <family val="2"/>
          </rPr>
          <t>José Pedro Ruiz-Tagle Valderrama:</t>
        </r>
        <r>
          <rPr>
            <sz val="9"/>
            <color indexed="81"/>
            <rFont val="Tahoma"/>
            <family val="2"/>
          </rPr>
          <t xml:space="preserve">
a 70 m</t>
        </r>
      </text>
    </comment>
    <comment ref="AI114" authorId="0" shapeId="0" xr:uid="{5EAB6872-0D94-4384-88D9-8343FC7E2301}">
      <text>
        <r>
          <rPr>
            <b/>
            <sz val="9"/>
            <color indexed="81"/>
            <rFont val="Tahoma"/>
            <family val="2"/>
          </rPr>
          <t>José Pedro Ruiz-Tagle Valderrama:</t>
        </r>
        <r>
          <rPr>
            <sz val="9"/>
            <color indexed="81"/>
            <rFont val="Tahoma"/>
            <family val="2"/>
          </rPr>
          <t xml:space="preserve">
a 70 m</t>
        </r>
      </text>
    </comment>
    <comment ref="W118" authorId="0" shapeId="0" xr:uid="{3D35A32D-8A63-4706-B27E-44FE2914BD4E}">
      <text>
        <r>
          <rPr>
            <b/>
            <sz val="9"/>
            <color indexed="81"/>
            <rFont val="Tahoma"/>
            <family val="2"/>
          </rPr>
          <t>José Pedro Ruiz-Tagle Valderrama:</t>
        </r>
        <r>
          <rPr>
            <sz val="9"/>
            <color indexed="81"/>
            <rFont val="Tahoma"/>
            <family val="2"/>
          </rPr>
          <t xml:space="preserve">
 (SUB Arqueros &amp; Teteritas)</t>
        </r>
      </text>
    </comment>
    <comment ref="AI118" authorId="0" shapeId="0" xr:uid="{EB5C1426-EC92-4A33-A267-E8C176B25E4A}">
      <text>
        <r>
          <rPr>
            <b/>
            <sz val="9"/>
            <color indexed="81"/>
            <rFont val="Tahoma"/>
            <family val="2"/>
          </rPr>
          <t>José Pedro Ruiz-Tagle Valderrama:</t>
        </r>
        <r>
          <rPr>
            <sz val="9"/>
            <color indexed="81"/>
            <rFont val="Tahoma"/>
            <family val="2"/>
          </rPr>
          <t xml:space="preserve">
a 71,42 metros</t>
        </r>
      </text>
    </comment>
    <comment ref="AJ118" authorId="0" shapeId="0" xr:uid="{A0F555B5-B170-4B8A-B15B-2E2F5A1F081E}">
      <text>
        <r>
          <rPr>
            <b/>
            <sz val="9"/>
            <color indexed="81"/>
            <rFont val="Tahoma"/>
            <family val="2"/>
          </rPr>
          <t>José Pedro Ruiz-Tagle Valderrama:</t>
        </r>
        <r>
          <rPr>
            <sz val="9"/>
            <color indexed="81"/>
            <rFont val="Tahoma"/>
            <family val="2"/>
          </rPr>
          <t xml:space="preserve">
a 29,54 metros</t>
        </r>
      </text>
    </comment>
    <comment ref="B125" authorId="0" shapeId="0" xr:uid="{C6ED64C1-E86F-408B-906A-2031291ED286}">
      <text>
        <r>
          <rPr>
            <b/>
            <sz val="9"/>
            <color indexed="81"/>
            <rFont val="Tahoma"/>
            <family val="2"/>
          </rPr>
          <t>José Pedro Ruiz-Tagle Valderrama:</t>
        </r>
        <r>
          <rPr>
            <sz val="9"/>
            <color indexed="81"/>
            <rFont val="Tahoma"/>
            <family val="2"/>
          </rPr>
          <t xml:space="preserve">
(ex BMG Resources JV 50%)</t>
        </r>
      </text>
    </comment>
    <comment ref="AE130" authorId="0" shapeId="0" xr:uid="{F52B88D2-3E35-4B1E-A3A0-BCBD252186E8}">
      <text>
        <r>
          <rPr>
            <b/>
            <sz val="9"/>
            <color indexed="81"/>
            <rFont val="Tahoma"/>
            <family val="2"/>
          </rPr>
          <t>José Pedro Ruiz-Tagle Valderrama:</t>
        </r>
        <r>
          <rPr>
            <sz val="9"/>
            <color indexed="81"/>
            <rFont val="Tahoma"/>
            <family val="2"/>
          </rPr>
          <t xml:space="preserve">
a 55 metros</t>
        </r>
      </text>
    </comment>
    <comment ref="AE132" authorId="0" shapeId="0" xr:uid="{62BB73B9-F34D-4517-86B0-0765A6AA9DDE}">
      <text>
        <r>
          <rPr>
            <b/>
            <sz val="9"/>
            <color indexed="81"/>
            <rFont val="Tahoma"/>
            <family val="2"/>
          </rPr>
          <t>José Pedro Ruiz-Tagle Valderrama:</t>
        </r>
        <r>
          <rPr>
            <sz val="9"/>
            <color indexed="81"/>
            <rFont val="Tahoma"/>
            <family val="2"/>
          </rPr>
          <t xml:space="preserve">
 a 24,25 metros</t>
        </r>
      </text>
    </comment>
    <comment ref="B170" authorId="0" shapeId="0" xr:uid="{DCD57FB3-7A36-4DC1-9530-824F9C00966F}">
      <text>
        <r>
          <rPr>
            <b/>
            <sz val="9"/>
            <color indexed="81"/>
            <rFont val="Tahoma"/>
            <family val="2"/>
          </rPr>
          <t>José Pedro Ruiz-Tagle Valderrama:</t>
        </r>
        <r>
          <rPr>
            <sz val="9"/>
            <color indexed="81"/>
            <rFont val="Tahoma"/>
            <family val="2"/>
          </rPr>
          <t xml:space="preserve">
(ex Monumental Minerals Corp)</t>
        </r>
      </text>
    </comment>
    <comment ref="W193" authorId="0" shapeId="0" xr:uid="{ACFD69FB-7CAF-4467-8EC8-06F8F7FDBDDE}">
      <text>
        <r>
          <rPr>
            <b/>
            <sz val="9"/>
            <color indexed="81"/>
            <rFont val="Tahoma"/>
            <family val="2"/>
          </rPr>
          <t>José Pedro Ruiz-Tagle Valderrama:</t>
        </r>
        <r>
          <rPr>
            <sz val="9"/>
            <color indexed="81"/>
            <rFont val="Tahoma"/>
            <family val="2"/>
          </rPr>
          <t xml:space="preserve">
(Arrieros, (Redondo - Verónica), Block 2, (Block 3 - Culebra), (Block 4 - Anaconda - Buenavista))</t>
        </r>
      </text>
    </comment>
    <comment ref="W194" authorId="0" shapeId="0" xr:uid="{0C3529DC-B5D3-48D2-A154-0C4863A2A836}">
      <text>
        <r>
          <rPr>
            <b/>
            <sz val="9"/>
            <color indexed="81"/>
            <rFont val="Tahoma"/>
            <family val="2"/>
          </rPr>
          <t>José Pedro Ruiz-Tagle Valderrama:</t>
        </r>
        <r>
          <rPr>
            <sz val="9"/>
            <color indexed="81"/>
            <rFont val="Tahoma"/>
            <family val="2"/>
          </rPr>
          <t xml:space="preserve">
 (Morros Blancos) </t>
        </r>
      </text>
    </comment>
    <comment ref="W195" authorId="0" shapeId="0" xr:uid="{D4DA0ACE-1012-4695-9220-500429590238}">
      <text>
        <r>
          <rPr>
            <b/>
            <sz val="9"/>
            <color indexed="81"/>
            <rFont val="Tahoma"/>
            <family val="2"/>
          </rPr>
          <t>José Pedro Ruiz-Tagle Valderrama:</t>
        </r>
        <r>
          <rPr>
            <sz val="9"/>
            <color indexed="81"/>
            <rFont val="Tahoma"/>
            <family val="2"/>
          </rPr>
          <t xml:space="preserve">
(Cerro Buenos Aires, Cerro Blancos)</t>
        </r>
      </text>
    </comment>
    <comment ref="B197" authorId="0" shapeId="0" xr:uid="{6D688667-FD7F-4C2E-9ECD-6C06173292CB}">
      <text>
        <r>
          <rPr>
            <b/>
            <sz val="9"/>
            <color indexed="81"/>
            <rFont val="Tahoma"/>
            <family val="2"/>
          </rPr>
          <t>José Pedro Ruiz-Tagle Valderrama:</t>
        </r>
        <r>
          <rPr>
            <sz val="9"/>
            <color indexed="81"/>
            <rFont val="Tahoma"/>
            <family val="2"/>
          </rPr>
          <t xml:space="preserve">
ex Power Nickel Inc. (EX Chilean Metals)
Power Nickel anuncia cambio de nombre a Power Metallic Mines Inc.
https://www.powermetallic.com/power_nickel_announces_change_of_name_to_power_metallic_mines_inc/</t>
        </r>
      </text>
    </comment>
    <comment ref="W204" authorId="0" shapeId="0" xr:uid="{20CA11CA-A879-4D04-B821-AA60ADE7A2BD}">
      <text>
        <r>
          <rPr>
            <b/>
            <sz val="9"/>
            <color indexed="81"/>
            <rFont val="Tahoma"/>
            <family val="2"/>
          </rPr>
          <t>José Pedro Ruiz-Tagle Valderrama:</t>
        </r>
        <r>
          <rPr>
            <sz val="9"/>
            <color indexed="81"/>
            <rFont val="Tahoma"/>
            <family val="2"/>
          </rPr>
          <t xml:space="preserve">
Irene</t>
        </r>
      </text>
    </comment>
    <comment ref="AE218" authorId="0" shapeId="0" xr:uid="{DAE97969-F1E0-48D3-BAB0-1D5A2A05D6AA}">
      <text>
        <r>
          <rPr>
            <b/>
            <sz val="9"/>
            <color indexed="81"/>
            <rFont val="Tahoma"/>
            <family val="2"/>
          </rPr>
          <t>José Pedro Ruiz-Tagle Valderrama:</t>
        </r>
        <r>
          <rPr>
            <sz val="9"/>
            <color indexed="81"/>
            <rFont val="Tahoma"/>
            <family val="2"/>
          </rPr>
          <t xml:space="preserve">
 a 218 mt</t>
        </r>
      </text>
    </comment>
    <comment ref="AI218" authorId="0" shapeId="0" xr:uid="{471BBFF8-533E-4D30-BAA0-FF49705F4BA9}">
      <text>
        <r>
          <rPr>
            <b/>
            <sz val="9"/>
            <color indexed="81"/>
            <rFont val="Tahoma"/>
            <family val="2"/>
          </rPr>
          <t>José Pedro Ruiz-Tagle Valderrama:</t>
        </r>
        <r>
          <rPr>
            <sz val="9"/>
            <color indexed="81"/>
            <rFont val="Tahoma"/>
            <family val="2"/>
          </rPr>
          <t xml:space="preserve">
a 340mt</t>
        </r>
      </text>
    </comment>
    <comment ref="AP218" authorId="0" shapeId="0" xr:uid="{0C7A8C3F-3307-48F0-B300-9563CF864B5F}">
      <text>
        <r>
          <rPr>
            <b/>
            <sz val="9"/>
            <color indexed="81"/>
            <rFont val="Tahoma"/>
            <family val="2"/>
          </rPr>
          <t>José Pedro Ruiz-Tagle Valderrama:</t>
        </r>
        <r>
          <rPr>
            <sz val="9"/>
            <color indexed="81"/>
            <rFont val="Tahoma"/>
            <family val="2"/>
          </rPr>
          <t xml:space="preserve">
340mt
</t>
        </r>
      </text>
    </comment>
    <comment ref="AE224" authorId="0" shapeId="0" xr:uid="{917A63C2-EC89-41E5-A0D6-6CD9E33DD5AE}">
      <text>
        <r>
          <rPr>
            <b/>
            <sz val="9"/>
            <color indexed="81"/>
            <rFont val="Tahoma"/>
            <family val="2"/>
          </rPr>
          <t>José Pedro Ruiz-Tagle Valderrama:</t>
        </r>
        <r>
          <rPr>
            <sz val="9"/>
            <color indexed="81"/>
            <rFont val="Tahoma"/>
            <family val="2"/>
          </rPr>
          <t xml:space="preserve">
 A 450 METROS</t>
        </r>
      </text>
    </comment>
    <comment ref="AI224" authorId="0" shapeId="0" xr:uid="{A073FB2B-752F-4099-841C-D75C40EBCF46}">
      <text>
        <r>
          <rPr>
            <b/>
            <sz val="9"/>
            <color indexed="81"/>
            <rFont val="Tahoma"/>
            <family val="2"/>
          </rPr>
          <t>José Pedro Ruiz-Tagle Valderrama:</t>
        </r>
        <r>
          <rPr>
            <sz val="9"/>
            <color indexed="81"/>
            <rFont val="Tahoma"/>
            <family val="2"/>
          </rPr>
          <t xml:space="preserve">
A 450 M</t>
        </r>
      </text>
    </comment>
    <comment ref="B227" authorId="0" shapeId="0" xr:uid="{CE74C5AE-432A-4E28-93E5-A0F23B691F18}">
      <text>
        <r>
          <rPr>
            <b/>
            <sz val="9"/>
            <color indexed="81"/>
            <rFont val="Tahoma"/>
            <family val="2"/>
          </rPr>
          <t>José Pedro Ruiz-Tagle Valderrama:</t>
        </r>
        <r>
          <rPr>
            <sz val="9"/>
            <color indexed="81"/>
            <rFont val="Tahoma"/>
            <family val="2"/>
          </rPr>
          <t xml:space="preserve">
(ex Tribeca Resources Chile SpA)</t>
        </r>
      </text>
    </comment>
    <comment ref="AE227" authorId="0" shapeId="0" xr:uid="{1D35E8A7-9D7A-4C9E-B707-1E62273DE812}">
      <text>
        <r>
          <rPr>
            <b/>
            <sz val="9"/>
            <color indexed="81"/>
            <rFont val="Tahoma"/>
            <family val="2"/>
          </rPr>
          <t>José Pedro Ruiz-Tagle Valderrama:</t>
        </r>
        <r>
          <rPr>
            <sz val="9"/>
            <color indexed="81"/>
            <rFont val="Tahoma"/>
            <family val="2"/>
          </rPr>
          <t xml:space="preserve">
A 30 METROS</t>
        </r>
      </text>
    </comment>
    <comment ref="BA229" authorId="0" shapeId="0" xr:uid="{3E5F0F8B-9263-40E8-AACD-949A1BB3DFCC}">
      <text>
        <r>
          <rPr>
            <b/>
            <sz val="9"/>
            <color indexed="81"/>
            <rFont val="Tahoma"/>
            <family val="2"/>
          </rPr>
          <t>José Pedro Ruiz-Tagle Valderrama:</t>
        </r>
        <r>
          <rPr>
            <sz val="9"/>
            <color indexed="81"/>
            <rFont val="Tahoma"/>
            <family val="2"/>
          </rPr>
          <t xml:space="preserve">
Tipo Manto</t>
        </r>
      </text>
    </comment>
    <comment ref="W234" authorId="0" shapeId="0" xr:uid="{C57FB27A-9D64-46DE-9A76-C47E53F86030}">
      <text>
        <r>
          <rPr>
            <b/>
            <sz val="9"/>
            <color indexed="81"/>
            <rFont val="Tahoma"/>
            <family val="2"/>
          </rPr>
          <t>José Pedro Ruiz-Tagle Valderrama:</t>
        </r>
        <r>
          <rPr>
            <sz val="9"/>
            <color indexed="81"/>
            <rFont val="Tahoma"/>
            <family val="2"/>
          </rPr>
          <t xml:space="preserve">
Atacama Salar</t>
        </r>
      </text>
    </comment>
    <comment ref="W235" authorId="0" shapeId="0" xr:uid="{2F784633-0CA3-4D72-A3F3-197CD6C2122E}">
      <text>
        <r>
          <rPr>
            <b/>
            <sz val="9"/>
            <color indexed="81"/>
            <rFont val="Tahoma"/>
            <family val="2"/>
          </rPr>
          <t>José Pedro Ruiz-Tagle Valderrama:</t>
        </r>
        <r>
          <rPr>
            <sz val="9"/>
            <color indexed="81"/>
            <rFont val="Tahoma"/>
            <family val="2"/>
          </rPr>
          <t xml:space="preserve">
(Quisquiro, Agua Aclientes y Pujsa)</t>
        </r>
      </text>
    </comment>
  </commentList>
</comments>
</file>

<file path=xl/sharedStrings.xml><?xml version="1.0" encoding="utf-8"?>
<sst xmlns="http://schemas.openxmlformats.org/spreadsheetml/2006/main" count="7179" uniqueCount="1453">
  <si>
    <t>Nombre de la empresa exploradora</t>
  </si>
  <si>
    <t>Declara presupuesto según SNL Metals &amp; Mining</t>
  </si>
  <si>
    <t>Propiedad y financiamiento</t>
  </si>
  <si>
    <t>Información general del proyecto</t>
  </si>
  <si>
    <t>Recursos y Reservas</t>
  </si>
  <si>
    <t>Recursos indicado y medidos</t>
  </si>
  <si>
    <t>Año Reporte de Actividad</t>
  </si>
  <si>
    <t>Declara presupuesto 2025</t>
  </si>
  <si>
    <t>País de origen de la empresa</t>
  </si>
  <si>
    <t>Tipo de empresa</t>
  </si>
  <si>
    <t>Bolsa principal u otras fuentes de financiamiento</t>
  </si>
  <si>
    <t>Nombre en Bolsa</t>
  </si>
  <si>
    <t>Propiedad</t>
  </si>
  <si>
    <t>Pais origen del financiamiento</t>
  </si>
  <si>
    <t>Prospectos en Chile</t>
  </si>
  <si>
    <t>Mineral principal</t>
  </si>
  <si>
    <t>Minerales secundarios</t>
  </si>
  <si>
    <t>Minerales contenidos</t>
  </si>
  <si>
    <t>Superficie (Ha.)</t>
  </si>
  <si>
    <t>Recursos (ton)</t>
  </si>
  <si>
    <t>Reservas (ton)</t>
  </si>
  <si>
    <t>Tonelaje (Mt)</t>
  </si>
  <si>
    <t>Cu (%)</t>
  </si>
  <si>
    <t>Cu (ppm)</t>
  </si>
  <si>
    <t>Tonelaje (oz/Au)</t>
  </si>
  <si>
    <t>Au (ppm)</t>
  </si>
  <si>
    <t>Au (g/t)</t>
  </si>
  <si>
    <t>Ag (g/t)</t>
  </si>
  <si>
    <t>Fe (%)</t>
  </si>
  <si>
    <t>Zn (%)</t>
  </si>
  <si>
    <t>Zn (ppm)</t>
  </si>
  <si>
    <t>Co (ppm)</t>
  </si>
  <si>
    <t>Mo (%)</t>
  </si>
  <si>
    <t>Mo (ppm)</t>
  </si>
  <si>
    <t>Pb (%)</t>
  </si>
  <si>
    <t>As (%)</t>
  </si>
  <si>
    <t>Mn (%)</t>
  </si>
  <si>
    <t>Ti (%)</t>
  </si>
  <si>
    <r>
      <t>TiO</t>
    </r>
    <r>
      <rPr>
        <b/>
        <sz val="6"/>
        <rFont val="Aptos Narrow"/>
        <family val="2"/>
        <scheme val="minor"/>
      </rPr>
      <t>2</t>
    </r>
    <r>
      <rPr>
        <b/>
        <sz val="11"/>
        <rFont val="Aptos Narrow"/>
        <family val="2"/>
        <scheme val="minor"/>
      </rPr>
      <t xml:space="preserve"> (%)</t>
    </r>
  </si>
  <si>
    <t>Li (mg/L)</t>
  </si>
  <si>
    <t>K (mg/L)</t>
  </si>
  <si>
    <t>Li (Mton)</t>
  </si>
  <si>
    <r>
      <t>LiCo</t>
    </r>
    <r>
      <rPr>
        <b/>
        <sz val="6"/>
        <rFont val="Aptos Narrow"/>
        <family val="2"/>
        <scheme val="minor"/>
      </rPr>
      <t>2</t>
    </r>
    <r>
      <rPr>
        <b/>
        <sz val="11"/>
        <rFont val="Aptos Narrow"/>
        <family val="2"/>
        <scheme val="minor"/>
      </rPr>
      <t xml:space="preserve"> (Mt)</t>
    </r>
  </si>
  <si>
    <t>KCl (%)</t>
  </si>
  <si>
    <t>Tipo yacimiento</t>
  </si>
  <si>
    <t>Mineralización</t>
  </si>
  <si>
    <t>Etapa de Exploración</t>
  </si>
  <si>
    <t>Estado Actual</t>
  </si>
  <si>
    <t>Estado 2024</t>
  </si>
  <si>
    <t>Descripción ubicación</t>
  </si>
  <si>
    <t>Franja Metalogénica</t>
  </si>
  <si>
    <t>Ubicación</t>
  </si>
  <si>
    <t>Región</t>
  </si>
  <si>
    <t>Provincia</t>
  </si>
  <si>
    <t>Ubicación Lat,
(Grados decimales)</t>
  </si>
  <si>
    <t>Ubicación Long,
(Grados decimales)</t>
  </si>
  <si>
    <t>Precisión</t>
  </si>
  <si>
    <t xml:space="preserve">WEB DE LA COMPAÑÍA </t>
  </si>
  <si>
    <t>COMENTARIOS</t>
  </si>
  <si>
    <t>29Metals Limited</t>
  </si>
  <si>
    <t>na</t>
  </si>
  <si>
    <t>NO</t>
  </si>
  <si>
    <t>SI</t>
  </si>
  <si>
    <t>Australia</t>
  </si>
  <si>
    <t>Junior</t>
  </si>
  <si>
    <t>ASX</t>
  </si>
  <si>
    <t>29M</t>
  </si>
  <si>
    <t>29Metals (100%)</t>
  </si>
  <si>
    <t>Redhill</t>
  </si>
  <si>
    <t>Cu</t>
  </si>
  <si>
    <t>Au</t>
  </si>
  <si>
    <t>Cu, Au, Ag</t>
  </si>
  <si>
    <t>71.249 Cu</t>
  </si>
  <si>
    <t>IOCG</t>
  </si>
  <si>
    <t>Vetas polimetálicas mesotérmicas de cuarzo-sulfuro (“estilo Cutters”); VHMS; yacimientos orogénicos y epitermales de oro.</t>
  </si>
  <si>
    <t>Avanzada</t>
  </si>
  <si>
    <t>Paralizado</t>
  </si>
  <si>
    <t>Activo</t>
  </si>
  <si>
    <t>110 Km al Oeste de la ciudad de Punta Arenas</t>
  </si>
  <si>
    <t>Fiordos Magallanicos</t>
  </si>
  <si>
    <t>Magallanes</t>
  </si>
  <si>
    <t>-53,35375</t>
  </si>
  <si>
    <t>-72,43848</t>
  </si>
  <si>
    <t>Exacta</t>
  </si>
  <si>
    <t>https://www.29metals.com</t>
  </si>
  <si>
    <t>En febrero de 2025, 29Metals informó que no se realizó ninguna actividad de exploración de campo en Redhill. (Comunicado de prensa de 29Metals, 28 de febrero de 2025)                                                                                                                                                                                                                                1. Durante el semestre finalizado en junio de 2024, no se realizó ninguna actividad de exploración de campo en Redhill. (29Metals 6/24 IR 27 de agosto de 2024)
2. En 2023, 29Metals informó que no se realizó ninguna actividad de exploración de campo en Redhill. (29Metals 12/23 AR 23 de febrero de 2024)
3. Durante el trimestre de diciembre de 2022, 29Metals anunció que no se había planificado ningún trabajo de campo en Redhill para 2023. (29Metals 12/22 QR 23 de enero de 2023)                                                                                                                                                                                                                                                                                                                                                                                     4.. El primer semestre de 2022, 29Metals completó su primera exploración en terreno en Redhill. Consistió en la toma de muestras de superficie, se centró en una serie de vetas de sulfuro de cuarzo polimetálico mesotérmico en el área del proyecto Cutters Cove. Redhill se conforma por el proyecto Cutters Cove, que incorpora a su vez las vetas mineralizadas de Cristina, Gorda, Angélica, Cutters y Franceses, y el área de los Ingleses. (PR, Actualización de exploración: Redhill, 26 de 2022).</t>
  </si>
  <si>
    <t>Aclara Resources Inc.</t>
  </si>
  <si>
    <t>Chile</t>
  </si>
  <si>
    <t>TSX</t>
  </si>
  <si>
    <t>ARA</t>
  </si>
  <si>
    <t>REE Uno SpA (100%)</t>
  </si>
  <si>
    <t>Canadá</t>
  </si>
  <si>
    <t>Penco Module</t>
  </si>
  <si>
    <t>Tierras raras</t>
  </si>
  <si>
    <t>Arcillas iónicas</t>
  </si>
  <si>
    <t>Arcillas (Lantánidos, terbio, disprosio, praseodimio, neodimio)</t>
  </si>
  <si>
    <t>5 Km al Este de la ciudad de Penco.</t>
  </si>
  <si>
    <t>Costa</t>
  </si>
  <si>
    <t>Bío Bío</t>
  </si>
  <si>
    <t>Concepción</t>
  </si>
  <si>
    <t>-36,74051</t>
  </si>
  <si>
    <t>-72,958873</t>
  </si>
  <si>
    <t>https://www.aclara-re.com</t>
  </si>
  <si>
    <t>1. Durante el trimestre de marzo de 2025, Aclara decidió posponer la finalización del estudio de factibilidad y tenía previsto presentar el informe técnico del estudio de factibilidad de Penco durante el trimestre de diciembre de 2025. Además, Aclara tenía previsto iniciar la producción en Penco en 2028. (Aclara 3/25 MD&amp;A, 7 de mayo de 2025)                                                                                                                                                                                                                                                                                                                                                                                                                                                    2. Minera ACLARA retira evaluación ambiental de su proyecto de tierras raras en Penco (Reporte Minero, Verónica González Encina, 25 de marzo de 2022).
3. Se completó un total de 3.011,5 m en 100 perforaciones en “Alexandra Poniente” durante 2021 y principios de 2022. El propósito de esta campaña de perforación fue aumentar la base de Recursos Minerales en el Proyecto. Los resultados de esta campaña de perforación se incluirán en una declaración de recursos minerales actualizada que se emitirá en el cuarto trimestre de 2022. (Press Release, TSX:ARA, 25 Jul 2022)</t>
  </si>
  <si>
    <t>Aero Energy Limited</t>
  </si>
  <si>
    <t>N.A.</t>
  </si>
  <si>
    <t>TSXV</t>
  </si>
  <si>
    <t>AERO</t>
  </si>
  <si>
    <t>Aero Energy Limited (87,13%)</t>
  </si>
  <si>
    <t>Cordillera</t>
  </si>
  <si>
    <t>Au, Ag</t>
  </si>
  <si>
    <t>Epitermal HS</t>
  </si>
  <si>
    <t>systema de vetas hidrotermal</t>
  </si>
  <si>
    <t>Generativa</t>
  </si>
  <si>
    <t>Tres km al Norte de Mina Caspiche</t>
  </si>
  <si>
    <t xml:space="preserve"> Maricunga Gold Belt - Intrusivo Oligoceno-Mioceno </t>
  </si>
  <si>
    <t>Alta Cordillera de los Andes - Franja de Maricunga</t>
  </si>
  <si>
    <t>Atacama</t>
  </si>
  <si>
    <t>Copiapó</t>
  </si>
  <si>
    <t>-69,3548</t>
  </si>
  <si>
    <t>https://aeroenergy.ca/chile-gold-projects/#cordillera-property</t>
  </si>
  <si>
    <t>1. A partir del 13 de febrero de 2024, Angold Resources Ltd. cambiará su símbolo de cotización en la Bolsa de Valores de Toronto (TSX Venture Exchange) de AAU a AERO.                                                                                                                                                                                                                                                                              2. En enero de 2022, Angold Resources completó un programa de exploración de fase uno que consistió en mapas geológicos/de alteración, muestreo de rocas, muestreo sistemático de suelos, muestreo de pH/hidrógeno diferencial inverso (IDH) sobre la cubierta postmineral, análisis hiperespectrales en rocas y suelos, un estudio limitado de magnetismo terrestre y 3D-IP, e interpretación ASTER en las concesiones de la empresa. Además, comenzó la segunda temporada de trabajo de campo en Cordillera. (Angold PR 26 de enero de 2022)</t>
  </si>
  <si>
    <t>Canada</t>
  </si>
  <si>
    <t>Dorado</t>
  </si>
  <si>
    <t>Pórfido</t>
  </si>
  <si>
    <t>-68,9305</t>
  </si>
  <si>
    <t>1. A partir del 13 de febrero de 2024, Angold Resources Ltd. cambiará su símbolo de cotización en la Bolsa de Valores de Toronto (TSX Venture Exchange) de AAU a AERO.                                                                                                                                                                                                                                                                             2. En enero de 2022, Angold completó la primera fase del programa DD de nueve pozos de 4255 m en Dorado. (Angold PR, 17 de enero de 2022)</t>
  </si>
  <si>
    <t>Aftermath Silver Ltd.</t>
  </si>
  <si>
    <t>TSX-V
OTCQX</t>
  </si>
  <si>
    <t>AAG
AAGFF</t>
  </si>
  <si>
    <t>Aftermath Silver (100%)</t>
  </si>
  <si>
    <t>Cachinal</t>
  </si>
  <si>
    <t>Ag</t>
  </si>
  <si>
    <t>Ag, Au, Zn</t>
  </si>
  <si>
    <t>18.800.000 oz (Ag) / 24.310 oz (Au)</t>
  </si>
  <si>
    <t>Epitermal LS</t>
  </si>
  <si>
    <t>Seguimiento</t>
  </si>
  <si>
    <t>170 km SSE de Antofagasta</t>
  </si>
  <si>
    <t>Franja Paleoceno-Eoceno</t>
  </si>
  <si>
    <t>Depresión Central</t>
  </si>
  <si>
    <t>Antofagasta</t>
  </si>
  <si>
    <t>-24,962994</t>
  </si>
  <si>
    <t>-69,536598</t>
  </si>
  <si>
    <t>https://aftermathsilver.com/</t>
  </si>
  <si>
    <t>1. Aftermath Silver realizó un acuerdo no-vinculante para vender su participación del 100% en el Proyecto de Plata y Oro Cachinal ubicado en el área de Cachinal de la Sierra en la Región de Antofagasta a Honey Badger Silver Inc. (TSX-V: TUF) (“Honey Badger”). (Aftermath Press Release, Vancouver, BC, 10 de junio de 2022. )</t>
  </si>
  <si>
    <t>Challacollo</t>
  </si>
  <si>
    <t>Ag, Au</t>
  </si>
  <si>
    <t>46.294.000 oz (Ag) / 73.000 oz (Au)</t>
  </si>
  <si>
    <t>plata-oro epitermal de baja sulfuración</t>
  </si>
  <si>
    <t>20 Km al Este de Faena Nueva Victoria SQM.</t>
  </si>
  <si>
    <t>Depresión central</t>
  </si>
  <si>
    <t>Tarapacá</t>
  </si>
  <si>
    <t>El Tamarugal</t>
  </si>
  <si>
    <t>-20,9616</t>
  </si>
  <si>
    <t>-69,3376</t>
  </si>
  <si>
    <t>1. En septiembre de 2025, Aftermath informó sobre un programa de perforación de DD de siete a diez pozos a 2000 m en el trimestre de diciembre de 2025 en Challacollo. (Aftermath PR, 23 de septiembre de 2025)                                                                                                                                                                                                                                                                                                                                 2. Aftermath Silver completó la adquisición del 100 % del proyecto de plata y oro Challacollo en ubicado en el norte de Chile a través de la adquisición de todos los derechos de Minera Mandalay Challacollo Limitada de Mandalay Resources Corporation ("MRC") y Mandalay Resources (Chile) SPA. (Aftermath Press Release, 11 Ago 2022)</t>
  </si>
  <si>
    <t>Ajax Resources Plc</t>
  </si>
  <si>
    <t>Reino Unido</t>
  </si>
  <si>
    <t>OFEX</t>
  </si>
  <si>
    <t>AJAX</t>
  </si>
  <si>
    <t>Paguanta</t>
  </si>
  <si>
    <t>Zn</t>
  </si>
  <si>
    <t>Ag, Pb, Au, Cu</t>
  </si>
  <si>
    <t>Zn, Ag, Pb, Au, Cu</t>
  </si>
  <si>
    <t>120 km al ENE de Iquique</t>
  </si>
  <si>
    <t>Franja Eoceno-Oligoceno</t>
  </si>
  <si>
    <t>Cordillera de Los Andes</t>
  </si>
  <si>
    <t>Tamarugal</t>
  </si>
  <si>
    <t>https://www.ajaxresources.com/</t>
  </si>
  <si>
    <t>1. Durante el año terminado en junio de 2025, Paguanta permaneció bajo cuidado y mantenimiento. (Asara 6/25 AR 29 de septiembre de 2025)                                                                                                                                                                                                                                                                                   Durante el año que finalizó en junio de 2024, Paguanta permaneció bajo cuidado y mantenimiento. (Asara 6/24 AR 30 de septiembre de 2024)
2. Durante el trimestre de marzo de 2024, Paguanta permaneció bajo cuidado y mantenimiento. (Asara 3/24 QR 29 de abril de 2024)
3. En abril de 2024, Asara informó que los recursos minerales se mantuvieron sin cambios para Paguanta. (Asara PR 16 de abril de 2024)                                                                                                                                                                                                                                                                                                           4 .La empresa se conocía anteriormente como Golden Rim Resources Ltd y cambió su nombre a Asara Resources Limited en diciembre de 2023. Asara Resources Limited se constituyó en 1987 y tiene su sede en Subiaco, Australia.                                                                                                                                                                                                                                                                                                                                                                                                                     5. El programa inicial de exploración planificado consta de mapeo detallado, geoquímica, magnetometría terrestre, geofísica de polarización inducida y un programa inicial de perforación de cinco a diez pozos. (Golden Rim, 26 ABR 2022).
6 . A Teck Chile se le otorgaron opciones para ganar hasta un 75 % de participación en Loreto al realizar pagos en efectivo por etapas de USD 0,6 millones (~0,8 millones de dólares australianos) a Golden Rim y gastar USD 17 millones en exploración (~23 millones de dólares australianos).</t>
  </si>
  <si>
    <t>Altiplano Metals Inc.</t>
  </si>
  <si>
    <t>APN</t>
  </si>
  <si>
    <t>Altiplano Metals (100%)</t>
  </si>
  <si>
    <t>Maria Luisa</t>
  </si>
  <si>
    <t>Cu, Au</t>
  </si>
  <si>
    <t>veta especular y brecha magmatica-hidrotermal</t>
  </si>
  <si>
    <t>80 km al noreste de La Serena</t>
  </si>
  <si>
    <t>Franja Cretácico Inferior</t>
  </si>
  <si>
    <t>Cordillera de la Costa</t>
  </si>
  <si>
    <t>Huasco</t>
  </si>
  <si>
    <t>-29,20736</t>
  </si>
  <si>
    <t xml:space="preserve"> -70,99043</t>
  </si>
  <si>
    <t>https://apnmetals.com/</t>
  </si>
  <si>
    <t>En mayo de 2022, Altiplano completó un programa de perforación subterránea y de superficie de 10 pozos de 780 m en María Luisa. (Altiplano PR 16 de mayo de 2022)
También en febrero de 2022, Altiplano informó que se inició un programa de DD de superficie y subterráneo en María Luisa para delinear los sistemas de vetas de Au-Cu en profundidad y guiar el desarrollo futuro. (Altiplano PR 28 de febrero de 2022)</t>
  </si>
  <si>
    <t>Santa Beatriz</t>
  </si>
  <si>
    <t>Au, Fe</t>
  </si>
  <si>
    <t>Cu, Au, Fe</t>
  </si>
  <si>
    <t>35 km al Sur de La Serena</t>
  </si>
  <si>
    <t>Coquimbo</t>
  </si>
  <si>
    <t>La Serena</t>
  </si>
  <si>
    <t>En septiembre de 2025, Altiplano informó que se había aprobado la solicitud de planificación y expansión de la mina Santa Beatriz. (Altiplano PR, 9 de septiembre de 2025)
En julio de 2025, Altiplano informó los resultados del programa de perforación de 4 pozos y 655.6 m en Santa Beatriz. (Altiplano PR, 15 de julio de 2025 )                                                                                                                                                                                                                                                                     Altiplano proporciona una actualización sobre el progreso del proyecto de cobre y oro de Santa Beatriz (PR, 24-10-2024):
- Se han mejorado los caminos para brindar accesibilidad a los equipos y camiones de transporte
- El nuevo campamento está operativo
- Se han instalado oficinas y contenedores de almacenamiento
- Se ha instalado y llenado un tanque de almacenamiento de agua de 20 000 litros para uso del campamento y perforación
- Se han establecido instalaciones de cocina y un área de mantenimiento de equipos
- Hay generadores en el lugar para proporcionar electricidad
- Se ha completado la renovación de tres aberturas subterráneas (adits)
- Se han instalado 400 m de tuberías para agua y apoyo para operaciones de minería y perforación subterráneas</t>
  </si>
  <si>
    <t>Farellon</t>
  </si>
  <si>
    <t xml:space="preserve">Au, Cu </t>
  </si>
  <si>
    <t>5.352 (Cu)</t>
  </si>
  <si>
    <t>Vetas hidrotermales mineralizadas de cobre y oro. (Altiplano, RT, 19 abr 2017)</t>
  </si>
  <si>
    <t>30 Km SE de La Serena</t>
  </si>
  <si>
    <t>-30,1766</t>
  </si>
  <si>
    <t>-71,1523</t>
  </si>
  <si>
    <t>1. En agosto de 2024, Red Metal informó que había completado un programa de perforación de 9.000 metros hasta la fecha en Farellon. (Comunicado de prensa de Red Metal, 16 de agosto de 2024)
2. Durante el trimestre de septiembre de 2023, Altiplano planeó comenzar la extensión de Hugo Decline hasta el nivel de 328 m en el trimestre de diciembre de 2023. (Altiplano 9/23 QR 9 de noviembre de 2023)                                                                                                                                                                                                                                                                                      3. Se perforó un total de 20 pozos en Farellón completando el programa con un total acumulado de 3.634 metros de perforación (PR, TSX: APN, 13 ENE 2022)</t>
  </si>
  <si>
    <t>Pastillas</t>
  </si>
  <si>
    <t>Au, Ag, Cu</t>
  </si>
  <si>
    <t>Aproximadamente 115 km al E de Copiapó.</t>
  </si>
  <si>
    <t>Cordillera Domeyko</t>
  </si>
  <si>
    <t>-27,155</t>
  </si>
  <si>
    <t>-69,337</t>
  </si>
  <si>
    <t>Aproximada</t>
  </si>
  <si>
    <t xml:space="preserve">En agosto de 2024, Red Metal informó que había completado un programa de perforación de 9000 m en Farellon. (Red Metal PR, 16 de agosto de 2024)
En el año terminado en enero de 2024, Red Metal pospuso la segunda fase del programa de perforación en Farellon. (Red Metal 1/24 AR, 30 de mayo de 2024)                                                                                                                                                                                                                                                            1. La Compañía completó un programa de mapeo y reconocimiento que cubre una posible alteración expuesta dentro de la parte sur de la Propiedad para contextualizar los datos históricos y desarrollar un modelo para la futura generación de objetivos de perforación. (PR, TSX APN, Define Prospecto en Pastillas, 5 MAY 2022)                                                                                                                                                                                                                                                                                                                                                                                                                                                                   2. La empresa ha planificado una red SWIR (hasta 4000 sitios de muestreo) que cubre aproximadamente 6 km2 del área del proyecto de 30 km2. Altiplano completará un mapeo de la litología y lecho rocoso sobre la parte sur de la propiedad, donde se ha identificado evidencia de alteración de tipo argílico calentada con vapor indicativa de sistemas epitermales y de pórfido. (PR, TSX APN, Programa de Exploración Pastillas, 18 NOV 2021)
</t>
  </si>
  <si>
    <t>Alturas Minerals Corp.</t>
  </si>
  <si>
    <t>ALT</t>
  </si>
  <si>
    <t xml:space="preserve">100% Altura minerals </t>
  </si>
  <si>
    <t>Resguardo</t>
  </si>
  <si>
    <t>Hydrotermal</t>
  </si>
  <si>
    <t>80 km al noreste de Copiapó</t>
  </si>
  <si>
    <t>1. En julio de 2024, Alturas informó que tiene la intención de entrar en producción dentro de los 6 a 9 meses posteriores a la generación de flujos de efectivo en Resguardo. (Alturas PR 15 de julio de 2024)                                                                                                      2. Alturas Minerals Corp. adquirirá el proyecto de cobre y oro Resguardo (29 JUN 2022)</t>
  </si>
  <si>
    <t>Andean Silver Limited</t>
  </si>
  <si>
    <t>ASL</t>
  </si>
  <si>
    <t>67,85% Andean Silver Limited</t>
  </si>
  <si>
    <t>Cerro Diablo</t>
  </si>
  <si>
    <t>Au,Ag</t>
  </si>
  <si>
    <t>Epitermal</t>
  </si>
  <si>
    <t>30 km al Norte del Salto</t>
  </si>
  <si>
    <t>s/i</t>
  </si>
  <si>
    <t>Aysén</t>
  </si>
  <si>
    <t>General Carrera</t>
  </si>
  <si>
    <t>-72,05908</t>
  </si>
  <si>
    <t>https://www.andeansilver.com/exploration/</t>
  </si>
  <si>
    <t>1. Durante el trimestre de marzo de 2025, Andean planeó campañas de exploración regional, que incluyeron mapeo, muestreo y generación de objetivos en Cerro Diablo. (Andean 3/25 QR 16 de abril de 2025)                                                                                                                                     2. Durante el año que finalizó en junio de 2024, Andean cambió su nombre de Mitre Mining Corporation Limited a Andean Silver Limited. (Andean 6/24 AR 26 de septiembre de 2024)
3. Durante el trimestre de septiembre de 2023, Equus anunció que no se realizó ningún trabajo en Cerro Diablo. La empresa también informó que no se planificó ningún trabajo de campo para el trimestre de diciembre de 2023. (Equus 9/23 QR 31 de octubre de 2023)</t>
  </si>
  <si>
    <t>Los Domos</t>
  </si>
  <si>
    <t>15 km al sur de Chile Chico</t>
  </si>
  <si>
    <t xml:space="preserve"> -71,755230</t>
  </si>
  <si>
    <t>1. Durante el año que finalizó en junio de 2024, Andean cambió su nombre de Mitre Mining Corporation Limited a Andean Silver Limited. (Andean 6/24 AR 26 de septiembre de 2024)
2. Durante el trimestre de septiembre de 2023, Equus anunció que no se realizó ningún trabajo en Los Domos. La empresa también informó que no se planificó ningún trabajo de campo para el trimestre de diciembre de 2023. (Equus 9/23 QR 31 de octubre de 2023)</t>
  </si>
  <si>
    <t>Cerro Bayo</t>
  </si>
  <si>
    <t>8.2</t>
  </si>
  <si>
    <t>2.4</t>
  </si>
  <si>
    <t>20 km al Oeste de Chile Chico</t>
  </si>
  <si>
    <t>En diciembre de 2025, Andean obtuvo extensos resultados de alta ley y planeó un mapeo y muestreo detallado adicional de las áreas adyacentes, seguido de pruebas iniciales de perforación y perforaciones de relleno de recursos. (Andean RPT, 2 de diciembre de 2025)
Durante el trimestre de septiembre de 2025, Andean planeó un estudio de factibilidad que se llevará a cabo en el año 2026. (Andean 9/25 QR, 30 de octubre de 2025)En diciembre de 2024, Andean inició un extenso estudio geofísico magnetotelúrico de audio de fuente controlada (CSAMT) en Cerro Bayo, y se espera que movilice una tercera plataforma de perforación para expandir el programa de perforación extensional en Laguna Verde, Pegaso 7 y Cristal. (Andean PR 3 de diciembre de 2024)</t>
  </si>
  <si>
    <t>Antasitua Chile SPA</t>
  </si>
  <si>
    <t>FIP</t>
  </si>
  <si>
    <t>Plateado</t>
  </si>
  <si>
    <t>Co</t>
  </si>
  <si>
    <t>Co, Cu</t>
  </si>
  <si>
    <t>Sedimentario Intrusivo</t>
  </si>
  <si>
    <t>20 kms al noroeste de la Ligua</t>
  </si>
  <si>
    <t>Valparaíso</t>
  </si>
  <si>
    <t>Petorca</t>
  </si>
  <si>
    <t>-71,326870</t>
  </si>
  <si>
    <t>En enero de 2019, Cougar Metals completó una interpretación preliminar de los datos recopilados durante el estudio geofísico en Plateado y se identificaron tres nuevos objetivos. (Publicado en prensa de Cougar Metals el 18 de enero de 2019)</t>
  </si>
  <si>
    <t>Asara Resources Ltd</t>
  </si>
  <si>
    <t>GMR</t>
  </si>
  <si>
    <t>Opción de Teck, 75% propiedad de Golden Rim Resources</t>
  </si>
  <si>
    <t>Loreto</t>
  </si>
  <si>
    <t xml:space="preserve">Cu, </t>
  </si>
  <si>
    <t>124 km al ENE de Iquique</t>
  </si>
  <si>
    <t>https://goldenrim.com.au/</t>
  </si>
  <si>
    <t>En mayo de 2025, Asara informó sobre un acuerdo extrajudicial con Costa Rica Dos en relación con el Proyecto Loreto, resolviendo el litigio sin admisión de responsabilidad. (Asara PR, 8 de mayo de 2025)                                                                                                                                                             1. En noviembre de 2023, la Compañía anunció que su socio de empresa conjunta del Proyecto Paguanta, Costa Rica Dos SpA (Costa Rica Dos), inició procedimientos legales en Chile con respecto al Proyecto Loreto en forma de una acción civil por daños y perjuicios contra la Compañía y Teck. (PR, 28 NOV 2024)                                                                                                                                                                                                                                                                                                                                                                                                                                                                                                             2. La empresa se conocía anteriormente como Golden Rim Resources Ltd y cambió su nombre a Asara Resources Limited en diciembre de 2023. Asara Resources Limited se constituyó en 1987 y tiene su sede en Subiaco, Australia. Durante el trimestre de septiembre de 2023, Golden Rim informó que los socios de la empresa conjunta continuaron trabajando en la participación de la comunidad y la planificación de la exploración en Loreto. (Golden Rim 9/23 QR, 30 de octubre de 2023).                                                                                                                                                                                                                                                                                                                                                                                                                                                                                                                                                  3. El Proyecto Paguanta Silver-Lead-Zinc permaneció en cuidado y mantenimiento durante el año fiscal 22, mientras que Golden Rim se mantuvo enfocado en explorar agresivamente el Proyecto Kada Gold.
4.. No se realizaron actividades de exploración de campo. Golden Rim ha estado buscando una desinversión de Paguanta y está considerando alternativas para generar valor para los accionistas. (Golden Rim, Annual Report For the Year Ended 30 June 2022)</t>
  </si>
  <si>
    <t>Astra Exploration Inc.</t>
  </si>
  <si>
    <t>TSX.V
OTCQB</t>
  </si>
  <si>
    <t>ASTR
ATEPF</t>
  </si>
  <si>
    <t>100% Astra</t>
  </si>
  <si>
    <t>Pampa Paciencia</t>
  </si>
  <si>
    <t>hydrothermal systems</t>
  </si>
  <si>
    <t>15 Km al NO de la minera Spence</t>
  </si>
  <si>
    <t>Paleocene Mineral belt</t>
  </si>
  <si>
    <t>Cordillera de Los Andes/ PAMPA INDIO MUERTO</t>
  </si>
  <si>
    <t>Tocopilla</t>
  </si>
  <si>
    <t>-22,708087</t>
  </si>
  <si>
    <t>-69,40000</t>
  </si>
  <si>
    <t>https://astra-exploration.com/</t>
  </si>
  <si>
    <t>En 2024, Astra informó que recibió los resultados geoquímicos del programa de perforación de la Fase I, que se completó entre el 19 de febrero de 2022 y el 25 de marzo de 2022. El programa consistió en treinta perforaciones y 2982 m. (Astra 12/24 MD&amp;A 22 de noviembre de 2024)                                                                                                                                                                                                                                                                                                                                                                                                                                                                                                                                                                          Astra Exploration Inc. ha adquirido el 20% restante del proyecto Pampa Paciencia de Sociedad Química y Minera de Chile S.A. El proyecto está ubicado en Antofagasta, Chile (PR,  15 NOV 2022)</t>
  </si>
  <si>
    <t>ATEX Resources Inc.</t>
  </si>
  <si>
    <t>ATX</t>
  </si>
  <si>
    <t>100% Atex</t>
  </si>
  <si>
    <t>Valeriano</t>
  </si>
  <si>
    <t>Au, Ag, Mo</t>
  </si>
  <si>
    <t>Cu,Au, Ag, Mo</t>
  </si>
  <si>
    <t>10.290.000 Cu / 14.249.000 oz (Au) / 79.376.000 oz (Ag)</t>
  </si>
  <si>
    <t>2,3 Mt CuEq.</t>
  </si>
  <si>
    <t>Epithermal High Sulphidation, Porphyry Deposit</t>
  </si>
  <si>
    <t>105 Km SE de Vallenar</t>
  </si>
  <si>
    <t>Vallenar</t>
  </si>
  <si>
    <t xml:space="preserve"> -69,86656</t>
  </si>
  <si>
    <t>https://www.atexresources.com/</t>
  </si>
  <si>
    <t>En noviembre de 2025, ATEX informó que seis plataformas de perforación DD estaban activas en Valeriano para la fase 6 de perforación, con el objetivo de definir con mayor precisión la zona B2B de alta ley. (ATEX PR, 3 de noviembre de 2025)
En octubre de 2025, ATEX inició la perforación DD de 25.000 m de la fase 6 en Valeriano. (ATEX PR, 1 de octubre de 2025)
En septiembre de 2025, ATEX informó una estimación actualizada de recursos minerales para Valeriano. (ATEX PR, 23 de septiembre de 2025)
En julio de 2025, ATEX completó la fase V del programa de perforación DD de 16.600 m, completando nueve pozos y cuatro pozos se completarán en la fase VI del programa. (ATEX PR 30 de julio de 2025)
En junio de 2025, ATEX anunció el inicio del programa de perforación de la fase VI, que comenzará en septiembre de 2025. (ATEX PR 2 de junio de 2025)
En marzo de 2025, ATEX informó la finalización de 9675 m de perforación del programa de perforación de la fase V hasta la fecha. (ATEX PR 18 de marzo de 2025)
En enero de 2025, ATEX informó la finalización de 3944 m de perforación del programa de perforación de la fase V hasta la fecha. (ATEX PR 23 de enero de 2025)                                                                                                                                                                                                                                                         1. En octubre de 2024, ATEX informó que realizará estudios de ingeniería y un programa de perforación en 2025 en Valeriano. (ATEX PR 25 de octubre de 2024)
2. En septiembre de 2024, ATEX anunció que el programa DD de Fase V para 20 000 m en octubre de 2024 en Valeriano. (ATEX PR 9 de septiembre de 2024)
3. En junio de 2024, ATEX planeó comenzar la quinta fase del programa de perforación en la segunda mitad de 2024. (ATEX PR 25 de junio de 2024)
4. En abril de 2024, ATEX concluyó el programa DD de Fase IV de aproximadamente 12 000 m en Valeriano. (ATEX PR 30 de abril de 2024)
5. A fines de febrero de 2024, ATEX comenzó el programa de perforación de Fase IV donde pretende perforar entre 15 000 y 20 000 m en Valeriano. (Aviso de prensa de ATEX del 21 de febrero de 2024)                                                                                                                                                                                                                                                                                                                         6. ATEX Resources Inc. (TSXV: ATX) (“ATEX” o la “Compañía”) se complace en anunciar que su programa de perforación Fase IV ha comenzado en el Proyecto Valeriano (“Valeriano” o el “Proyecto Valeriano”) ubicado en la Región de Atacama. , Chile. (PR, TSXV: ATX, 25 OCT 2023)</t>
  </si>
  <si>
    <t>Auryn Mining Corp.</t>
  </si>
  <si>
    <t>Perú</t>
  </si>
  <si>
    <t>Mediana</t>
  </si>
  <si>
    <t>OTC Markets</t>
  </si>
  <si>
    <t>AUMC</t>
  </si>
  <si>
    <t xml:space="preserve"> 100% Auryn Mining Chile</t>
  </si>
  <si>
    <t>Altos de Lipague</t>
  </si>
  <si>
    <t>Au Ag Cu</t>
  </si>
  <si>
    <t>Vetiforme</t>
  </si>
  <si>
    <t>40 Km NW de Santiago</t>
  </si>
  <si>
    <t>Cordillara de La Costa</t>
  </si>
  <si>
    <t>Metropolitana</t>
  </si>
  <si>
    <t>Chacabuco</t>
  </si>
  <si>
    <t>https://aurynminingcorp.com/</t>
  </si>
  <si>
    <t>La empresa de capitales peruanos Auryn Holdings Corporation iniciará a partir de este mes una serie de actividades mineras en el yacimiento chileno Altos de Lipangue (región central de Chile). Para ello, en estas semanas constituirá una subsidiaria llamada Auryn Mining Chile. (https://www.rumbominero.com/peru/noticias/mineria/minera-peruana-auryn-holdings-desarrollara-mineria-en-chile/ ) (7 jul 2014)                                                                                                                                                                                                                                                                                                                                                A partir de septiembre de 2020, la actividad en el sitio de Fortuna consistió en drenar el agua de las excavaciones subterráneas históricas, eliminar capas gruesas de lodo, mejorar los soportes de madera según fuera necesario y acceder a las vetas. El trabajo continuó para exponer la veta a lo largo del rumbo y en niveles inferiores. La pandemia de COVID-19 desaceleró los avances y, en ciertos casos, detuvo la actividad por completo. Se extrajo mineral de oro de la mina y se estaba evaluando la recaudación de fondos para aumentar la producción y para una posible exploración. Se planeó un nuevo túnel o punto de acceso. (AURYN 9/30 QR 13 de noviembre de 2020)</t>
  </si>
  <si>
    <t>Austral Gold Limited</t>
  </si>
  <si>
    <t>ASX
TSX-V</t>
  </si>
  <si>
    <t xml:space="preserve">AGD
AGLD </t>
  </si>
  <si>
    <t>(ex Revelo Resources)</t>
  </si>
  <si>
    <t>Loro</t>
  </si>
  <si>
    <t>Ag, Sb</t>
  </si>
  <si>
    <t>Au, Ag, Sb</t>
  </si>
  <si>
    <t>Target Outline</t>
  </si>
  <si>
    <t>140 kms al sudeste de Antofagasta</t>
  </si>
  <si>
    <t>-69,51671</t>
  </si>
  <si>
    <t>https://australgold.com/</t>
  </si>
  <si>
    <t>Amancaya</t>
  </si>
  <si>
    <t>220 km SSE of Antofagasta</t>
  </si>
  <si>
    <t>95 kms al sudeste de Antofagasta</t>
  </si>
  <si>
    <t>En septiembre de 2015, Revelo publicó una ficha técnica sobre sus proyectos e informó que Magallanes estaba disponible para una empresa conjunta. (Revelo Report, 3 de septiembre de 2015)</t>
  </si>
  <si>
    <t>Montezuma</t>
  </si>
  <si>
    <t>Au, Mo, Zn, Ag</t>
  </si>
  <si>
    <t>Cu, Au, Mo, Zn, Ag</t>
  </si>
  <si>
    <t>20 kms al sur de Calama</t>
  </si>
  <si>
    <t>El Loa</t>
  </si>
  <si>
    <t xml:space="preserve"> -68,9025</t>
  </si>
  <si>
    <t xml:space="preserve">Colossus Resources Corp. acordó adquirir los proyectos Calvario y Mirador de Austral Gold Ltd. Los proyectos Calvario y Mirador están ubicados en Coquimbo, Chile (S&amp;p Capital, 5 Abr 2023). </t>
  </si>
  <si>
    <t>100% Collossus Reseurces Corp.</t>
  </si>
  <si>
    <t>Calvario-Mirador</t>
  </si>
  <si>
    <t>Mo</t>
  </si>
  <si>
    <t>Cu,Mo</t>
  </si>
  <si>
    <t>85 km al NE de La Serena</t>
  </si>
  <si>
    <t>Elqui</t>
  </si>
  <si>
    <t>-70,46568</t>
  </si>
  <si>
    <t>En octubre de 2015, Revelo completó un mapeo de alteración geológica e hidrotermal en Calvario, Mirador y San Valentino (perfil #68266). (Revelo PR 14 de octubre de 2015)
En septiembre de 2015, Revelo publicó una hoja informativa sobre sus proyectos e informó que Calvario y Mirador estaban disponibles para la empresa conjunta. (Revelo Rpt 3 de septiembre de 2015)</t>
  </si>
  <si>
    <t>Talca Regional</t>
  </si>
  <si>
    <t>Ag, Zn, Cu, Pb</t>
  </si>
  <si>
    <t>Au, Ag, Zn, Cu, Pb</t>
  </si>
  <si>
    <t>29 kms al noroeste de Talca</t>
  </si>
  <si>
    <t>Maule</t>
  </si>
  <si>
    <t>Talca</t>
  </si>
  <si>
    <t>-71,872</t>
  </si>
  <si>
    <t>San Guillermo</t>
  </si>
  <si>
    <t>Epithermal Low Sulphidation</t>
  </si>
  <si>
    <t>70 kms al sudeste de Taltal</t>
  </si>
  <si>
    <t xml:space="preserve">Franja Paleoceno </t>
  </si>
  <si>
    <t>-69,79559</t>
  </si>
  <si>
    <t>En el año finalizado en 2022, Austral informó que se completaron cuatro perforaciones diamantinas por un total de 1.020 m en tres complejos freatomagmáticos principales en Rosario del Alto. (Austral 12/22 AR 30 de marzo de 2023)
En el trimestre de junio de 2022, Austral propuso un programa de perforación para Cerro Blanco que constará de 20 perforaciones por un total de 1.200 m que se ejecutarán en 2023. (Austral 6/22 QR 29 de julio de 2022)</t>
  </si>
  <si>
    <t>Las Pampas</t>
  </si>
  <si>
    <t>Ag, Cu</t>
  </si>
  <si>
    <t>Porphyry Deposit</t>
  </si>
  <si>
    <t>-69,64249</t>
  </si>
  <si>
    <t>En abril de 2022, Pampa planeó un programa de seguimiento de DD a finales de este año en Cerro Chiquitin. (Pampa PR 6 de abril de 2022)
En febrero de 2022, Pampa estaba en proceso de completar un estudio detallado de polarización inducida (IP) sobre el Cerro Chiquitin. (Pampa PR 8 de febrero de 2022)</t>
  </si>
  <si>
    <t>Baltum Mineria SpA</t>
  </si>
  <si>
    <t>CP</t>
  </si>
  <si>
    <t>Subsidiaria de Chilean Coblt Corp</t>
  </si>
  <si>
    <t>El Cofre</t>
  </si>
  <si>
    <t>Cu,</t>
  </si>
  <si>
    <t>-71,13672</t>
  </si>
  <si>
    <t>La unidad Baltum Minería SpA de Chilean Cobalt Corp. (OTCPK:COBA) ha acordado adquirir el Proyecto El Cofre de Fuerte Metals Corp. (TSXV:FMT) el 12 de septiembre de 2025. Se espera que la transacción se complete alrededor del 11 de noviembre de 2025, sujeta a todas las aprobaciones regulatorias necesarias y al cumplimiento de las condiciones de cierre habituales.                                                                                                                                                                                                                                                                                                                                                  Vancouver, Columbia Británica – 22 de agosto de 2024 – Atacama Copper Corporation (TSXV:ACOP) ("Atacama Copper" o la "Compañía") se complace en anunciar que ha cambiado su nombre a "Fuerte Metals Corporation" (el "Cambio de Nombre") y su símbolo comercial a "FMT". El directorio aprobó una resolución el 16 de agosto de 2024, aprobando el Cambio de Nombre de conformidad con los Estatutos de la Compañía.(https://www.fuertemetals.com/news/atacama-copper-to-become-fuerte-metals/)</t>
  </si>
  <si>
    <t>Bastion Minerals Limited</t>
  </si>
  <si>
    <t>BMO</t>
  </si>
  <si>
    <t>Capote</t>
  </si>
  <si>
    <t>125 km al SSO de Copiapó</t>
  </si>
  <si>
    <t>-70,95137</t>
  </si>
  <si>
    <t>https://bmrcorp.com/</t>
  </si>
  <si>
    <t xml:space="preserve">En enero de 2023, Bastion completó un programa de perforación de 4056 m y se evaluarán los resultados para evaluar la perforación de seguimiento en Capote. (Bastion PR, 12 de enero de 2023)                                                                                                                                                                                 </t>
  </si>
  <si>
    <t>Battery Mineral Resources Corp.</t>
  </si>
  <si>
    <t>TSXV
OTCQB</t>
  </si>
  <si>
    <t>BMR
BTRMF</t>
  </si>
  <si>
    <t>Punitaqui</t>
  </si>
  <si>
    <t xml:space="preserve">Carbonate Replacement (incl Manto), Iron Oxide Copper Gold (IOCG)
</t>
  </si>
  <si>
    <t>90 km S de La Serena</t>
  </si>
  <si>
    <t>Limarí</t>
  </si>
  <si>
    <t>-71,203340</t>
  </si>
  <si>
    <t>En julio de 2025, Battery Mineral recibió la aprobación unánime de la Declaración de Impacto Ambiental (DIA) para la extensión de la vida útil de la planta de cobre Los Mantos. (Comunicado de prensa de Battery Mineral, 28 de julio de 2025)
En enero de 2025, Battery Mineral informó la finalización de siete pozos de perforación de DD con un total de 248,3 m en San Andrés. (Comunicado de prensa de Battery Mineral, 14 de enero de 2025)                                                                                                                                                                 En octubre de 2024, Baterry Minerals informó que, a fines de septiembre de 2024, había completado 33 pozos, con un total de 1440,8 m de programa de perforación subterránea en Cinabrio-San Andrés. (Comunicado de prensa de Battery Mineral del 3 de octubre de 2024)
En enero de 2025, Battery Mineral informó la finalización de 7 pozos de perforación de profundidad total (DD) con una longitud total de 248,3 m en San Andrés. (Comunicado de prensa de Battery Mineral, 14 de enero de 2025)                                                                                                     En septiembre de 2024, Battery Mineral informó que la estimación de recursos minerales se mantuvo igual en Cinabrio. (Comunicado de prensa de Battery Mineral del 12 de septiembre de 2024)</t>
  </si>
  <si>
    <t>Boroo Pte Ltd</t>
  </si>
  <si>
    <t>Singapure</t>
  </si>
  <si>
    <t>OZD ASIA PTE Ltd</t>
  </si>
  <si>
    <t>Mongolia</t>
  </si>
  <si>
    <t>Alturas</t>
  </si>
  <si>
    <t>Au,</t>
  </si>
  <si>
    <t>75 km E of Vicuña</t>
  </si>
  <si>
    <t>https://boroomc.com.sg/</t>
  </si>
  <si>
    <t>Boroo Pte Ltd ha firmado un acuerdo para adquirir una participación en el proyecto Alturas de Barrick Mining Corporation (TSX:ABX) por 50 millones de dólares canadienses el 8 de agosto de 2025. Se espera que la transacción se complete dentro del tercer trimestre de 2025, sujeto al cumplimiento de las condiciones de cierre habituales.                                                                                                                                                                                                                                                                                                                                                                                                                                   En febrero de 2025, Barrick informó que la estimación de recursos minerales en Alturas se mantenía sin cambios. (Comunicado de prensa de Barrick, 6 de febrero de 2025)
A diciembre de 2023, Alturas albergaba recursos minerales que totalizaban 188 millones de toneladas métricas con una ley de 0,96 g/t de oro. (Comunicado de prensa de Barrick, 8 de febrero de 2024)</t>
  </si>
  <si>
    <t>Cascada Silver Corp.</t>
  </si>
  <si>
    <t>CNSX</t>
  </si>
  <si>
    <t>CSS</t>
  </si>
  <si>
    <t>Cascada Silver Cop.</t>
  </si>
  <si>
    <t>Angie</t>
  </si>
  <si>
    <t>70 Km E de Copiapó</t>
  </si>
  <si>
    <t>https://www.cascadasilver.com/</t>
  </si>
  <si>
    <t>1.En febrero de 2025, Cascada completó la Fase 2 del programa de DD de 1641 m en Angie. (Cascada PR, 25 de febrero de 2025)
En enero de 2025, Cascada inició la Fase 2 del programa de DD de 2000 m en Angie. (Cascada PR, 9 de enero de 2025)
En diciembre de 2024, Cascada completó un estudio magnetométrico de 132 km lineales con drones en Angie y comenzó a movilizar plataformas de perforación diamantina para la Fase 2 de su programa de DD de cuatro pozos y 500 m en Angie. (Cascada PR, 17 de diciembre de 2024) En noviembre de 2024, Cascada planeó movilizar una plataforma de perforación diamantina para la recolección de muestras en Angie. (Cascada PR 20 de noviembre de 2024)
2. En octubre de 2024, Cascada Silver anunció la finalización de su programa de perforación RC de fase uno en Angie. (Cascada Silver PR 9 de octubre de 2024)
3. En junio de 2024, Cascade planificará un programa de perforación RC de 600 m en Angie. (Cascade PR 12 de junio de 2024)</t>
  </si>
  <si>
    <t>Mina Guanaca</t>
  </si>
  <si>
    <t>110 km NE de Copiapó</t>
  </si>
  <si>
    <t>Cordilla de La Costa</t>
  </si>
  <si>
    <t>Chañaral</t>
  </si>
  <si>
    <t>En noviembre de 2024, Cascada completó 3 de los 4 hoyos de la Fase Uno del programa de perforación RC en Mina Guanaca. (Cascada PR 13 de noviembre de 2024)
En agosto de 2024, Cascada inició la Fase Uno del programa de perforación RC de 1200 m en Mina Guanaca. (Cascada PR 28 de agosto de 2024)
En agosto de 2024, Cascada planeó iniciar el programa de perforación en Mina Guanaca para agosto de 2024. (Cascada PR 7 de agosto de 2024)
En julio de 2024, Cascada planeó iniciar un programa de perforación de 1500 m en Mina Guanaca para el trimestre de septiembre de 2024. (Cascada PR 16 de julio de 2024)
En junio de 2024, Cascada planea un programa de perforación RC de 1500 m en Mina Guanaca. (Cascada PR 12 de junio de 2024)</t>
  </si>
  <si>
    <t>Cerro Grande Mining Corporation</t>
  </si>
  <si>
    <t>CEG</t>
  </si>
  <si>
    <t>Pimenton</t>
  </si>
  <si>
    <t>Au Cu</t>
  </si>
  <si>
    <t>Au,Au Cu</t>
  </si>
  <si>
    <t>25.165 oz (Au)</t>
  </si>
  <si>
    <t>Epiterman HS/ Brechas/ Relaves (Tailings)</t>
  </si>
  <si>
    <t>55 km NE de Los Andes</t>
  </si>
  <si>
    <t>http://www.cegmining.com/</t>
  </si>
  <si>
    <t>En eptiembre 2023, El valor contable y la recuperabilidad del proyecto Pimenton requieren que la administración realice ciertas estimaciones, juicios y suposiciones sobre el proyecto. La administración considera la economía del proyecto, incluidos los últimos precios de los recursos y las previsiones a largo plazo, y la viabilidad económica general del proyecto. La administración ha evaluado estos indicadores y no cree que sea necesaria una provisión por deterioro (Cerro Grande 9/23 MD&amp;A 30 de septimbre de 2023).                                                                                                                                                                                                                                                                                       En marzo de 2023, Cerro Grande inició las operaciones de reprocesamiento de la balsa de relaves en Pimentón y se espera que la primera venta de concentrado se realice en el trimestre de junio de 2023. (Cerro Grande 3/23 MD&amp;A 31 de marzo de 2023)
En febrero de 2023, Cerro Grande informó que Minera Tamidak Limitada recibió todos los permisos ambientales y mineros correspondientes para iniciar la operación de reprocesamiento de la balsa de relaves en la antigua planta productora de la Compañía, Pimentón. Se prevé que la operación de reprocesamiento comience el 20 de marzo de 2023 o alrededor de esa fecha. (Cerro Grande PR 21 de febrero de 2023)</t>
  </si>
  <si>
    <t>CEGM.F</t>
  </si>
  <si>
    <t>Tordillo</t>
  </si>
  <si>
    <t>Cu Au</t>
  </si>
  <si>
    <t>Cu, Cu Au</t>
  </si>
  <si>
    <t>50 km al Este de San Felipe</t>
  </si>
  <si>
    <t>En julio de 2019, Cerro Grande completó estudios geofísicos en Tordillo. (Cerro Grande PR 11 de julio de 2019)</t>
  </si>
  <si>
    <t>Chilean Cobalt Corp.</t>
  </si>
  <si>
    <t>EE.UU.</t>
  </si>
  <si>
    <t>OTCQB</t>
  </si>
  <si>
    <t>COBA</t>
  </si>
  <si>
    <t>La Cobaltera</t>
  </si>
  <si>
    <t>Cu,Au</t>
  </si>
  <si>
    <t>Co, Cu, Au</t>
  </si>
  <si>
    <t>2.635 </t>
  </si>
  <si>
    <t>48 km al sur de Huasco</t>
  </si>
  <si>
    <t>https://www.chileancobaltcorp.com/</t>
  </si>
  <si>
    <t>CleanTech Lithium plc</t>
  </si>
  <si>
    <t>AIM</t>
  </si>
  <si>
    <t>CTL</t>
  </si>
  <si>
    <t>Cotrolador 100%</t>
  </si>
  <si>
    <t>Viento Andino</t>
  </si>
  <si>
    <t>Li</t>
  </si>
  <si>
    <t>Salmueras (salar y laguna)</t>
  </si>
  <si>
    <t>110 km E of Copiapó</t>
  </si>
  <si>
    <t>-69,219989</t>
  </si>
  <si>
    <t>https://ctlithium.com</t>
  </si>
  <si>
    <t>1. La empresa ha tomado la decisión de cambiar el nombre del proyecto de la cuenca Francisco por el de Viento Andino para despejar cualquier duda sobre la zona que abarca el proyecto y subrayar que todos los programas de exploración anteriores y los trabajos previstos se llevan a cabo fuera de la zona protegida y aplicando además una zona tampón. (25 de Junio 2024, https://es.marketscreener.com/cotizacion/accion/CLEANTECH-LITHIUM-PLC-135133476/noticia/Cleantech-Lithium-plc-cambia-el-nombre-del-proyecto-de-Francisco-Basin-a-Viento-Andino-47040928/)                                                                                                                                                                                                                                                                                                                                                                                                                                                               2. En 2023, CleanTech decidió suspender el trabajo en FB por el momento y utilizar los fondos disponibles para avanzar en el LV (perfil n.° 91333). (CleanTech QR 12/23 21 de mayo de 2024)
3. A agosto de 2023, la cuenca Francisco albergaba recursos minerales por un total de 836 millones de m3 con una ley de 445 g/m3 de Li2O. (CleanTech Lithium PR 24 de agosto de 2023)
4. En octubre de 2022, CleanTech informó una estimación inicial de recursos inferidos de 0,53 millones de toneladas métricas con una ley de 305 mg/L de Li en la cuenca Francisco. (CleanTech PR 3 de octubre de 2022)</t>
  </si>
  <si>
    <t>Laguna Verde</t>
  </si>
  <si>
    <t>770.631 Li</t>
  </si>
  <si>
    <t>195 km ENE of Copiapó</t>
  </si>
  <si>
    <t>-68,532996</t>
  </si>
  <si>
    <t>En abril de 2025, CleanTech informó que presentó una apelación contra la decisión del Gobierno de Chile de no admitir a Laguna Verde en un Contrato Especial de Operación de Litio (CEOL). (CleanTech, 30 de abril de 2025)
En febrero de 2025, CleanTech planeó completar un estudio de prefactibilidad para Laguna Verde para finales del trimestre de marzo de 2025. (CleanTech, 10 de febrero de 2025)
En enero de 2025, CleanTech informó que presentó una solicitud para un Contrato Especial de Operación de Litio (CEOL) para Laguna Verde, con miras a una negociación directa y su eventual aprobación a mediados de 2025 para permitir la producción sostenible de litio. (CleanTech, 15 de enero de 2025)                                                                                                                                                                                                                                                                                                                                                                                                                                                                                                          En noviembre de 2024, CleanTech produjo carbonato de litio a escala piloto luego del inicio exitoso del proceso de conversión aguas abajo en la salmuera de Laguna Verde. (CleanTech PR 21 de noviembre de 2024)
En noviembre de 2024, CleanTech extendió la entrega de PFS hasta el trimestre de marzo de 2025 en Laguna Verde. (CleanTech PR 5 de noviembre de 2024)                                                                                                                                                                                                                                                                                                                                También en noviembre de 2024, CleanTech planeó comenzar la producción comercial de litio de grado de batería en 2027. (CleanTech PR 28 de noviembre de 2024)
En julio de 2024, CleanTech anunció los resultados de un estudio de ubicación de la planta completado como parte del estudio de prefactibilidad en curso para el proyecto Laguna Verde, que se completará en el trimestre de diciembre de 2024. (CleanTech PR 2 de julio de 2024)
En febrero de 2024, CleanTech espera publicar el estudio de prefactibilidad de Laguna Verde en el trimestre de septiembre de 2024 para llevar este proyecto hacia el estudio de factibilidad definitivo. (CleanTech PR 29 de febrero de 2024)</t>
  </si>
  <si>
    <t>Llamara</t>
  </si>
  <si>
    <t>Evaporitas</t>
  </si>
  <si>
    <t>25 km ene de Quillagua</t>
  </si>
  <si>
    <t>-69,373760</t>
  </si>
  <si>
    <t>1. En 2023, CleanTech decidió suspender los trabajos en Llamara por el momento y utilizar los fondos disponibles para avanzar en el proyecto LV (perfil n.° 91333). (CleanTech QR 12/23 21 de mayo de 2024)
2. En el semestre que finalizó en junio de 2023, CleanTeach completó su primer programa de exploración en Llamara. (CleanTech 6/23 IR 29 de septiembre de 2023)
3. En marzo de 2023, CleanTech planeó comenzar un programa de perforación de 500 m en Llamara el próximo mes. (CleanTeach PR 31 de marzo de 2023)                                                                                                                                                                                                                                                                                                                                                                                                                                                                                                                                                                                                                                                                                                                                                                                                                                                                            4.Pozo de Exploración Llamara:
· En el Proyecto Llamara el contratista de perforación y la Compañía realizaron una visita al sitio en septiembre 2022.
· Está previsto que comience pronto un programa de geofísica que informará la ubicación de un pozo de exploración previsto para el cuarto trimestre una vez que se hayan otorgado las licencias, que se espera para los próximos en Noviembre y Diciembre 2022. (PR, CleanTech Lithium, 17 OCT 2022)</t>
  </si>
  <si>
    <t>Colossus Resources Corp.</t>
  </si>
  <si>
    <t>No</t>
  </si>
  <si>
    <t>CLUS</t>
  </si>
  <si>
    <t>100% Colossus Resources Corp.</t>
  </si>
  <si>
    <t>https://colossusresources.com/</t>
  </si>
  <si>
    <t>1. Vancouver – 3 de abril de 2024 – Colossus Resources Corp. (“Colossus” o la “Compañía”) (TSX-V: CLUS) se complace en brindar una actualización sobre el Acuerdo de Opción anunciado el 16 de noviembre de 2023 para adquirir los proyectos de pórfido de cobre Calvario y Mirador (en conjunto, los “Proyectos”) en Chile. La Compañía anunció una colocación privada de financiamiento (el “Financiamiento”) de hasta $2,400,000 en noviembre de 2023 para respaldar la adquisición de los Proyectos y proporcionar a la Compañía capital de trabajo.</t>
  </si>
  <si>
    <t>CopperEx Resources Corporation</t>
  </si>
  <si>
    <t>CUEX</t>
  </si>
  <si>
    <t>Kio Buggy</t>
  </si>
  <si>
    <t>Mo, Au</t>
  </si>
  <si>
    <t>Cu,Mo, Au</t>
  </si>
  <si>
    <t>40 kilometros al suroeste de Quillagua</t>
  </si>
  <si>
    <t>https://copperexcorp.com/project/kio-buggy/</t>
  </si>
  <si>
    <t>Culpeo Minerals Limited</t>
  </si>
  <si>
    <t>CPO</t>
  </si>
  <si>
    <t>80% Culpeo</t>
  </si>
  <si>
    <t>Lana Corina</t>
  </si>
  <si>
    <t>Cu, Mo, Au, Re</t>
  </si>
  <si>
    <t>brechas y vetas</t>
  </si>
  <si>
    <t>60 km al sur de Ovalle</t>
  </si>
  <si>
    <t>Projects - Culpeo Minerals</t>
  </si>
  <si>
    <t>En mayo de 2025, Culpeo informó que está previsto iniciar una perforación inicial de 4000 m en Vista Montana, junto con la perforación de seguimiento en Lana Corina. (Culpeo PR, 8 de mayo de 2025):
Durante el trimestre de diciembre de 2024, Culpeo informó que se realizaron trabajos de mapeo, muestreo y excavación de zanjas en Lana Corina y Vista Montana, identificando objetivos adicionales y refinando los existentes para la perforación durante el primer trimestre de 2025. (Culpeo 12/24 QR, 31 de enero de 2025)En abril de 2024, Culpeo inició un programa de perforación de 2000 m en Lana Corina. (Culpeo PR 23 de abril de 2024)
En abril de 2024, Culpeo planeó comenzar a perforar en Lana Corina y Vista Montana. (Culpeo PR 9 de abril de 2024)
A fines de marzo de 2024, Culpeo realizó un nuevo descubrimiento en Lana Corina. (Culpeo PR 27 de marzo de 2024)
En febrero de 2024, Culpeo informó que había planeado un programa de perforación en Lana Corina. (Culpeo PR 29 de febrero de 2024)</t>
  </si>
  <si>
    <t>Jupiter</t>
  </si>
  <si>
    <t>90 km sur de Antofagasta</t>
  </si>
  <si>
    <t>Cinturón Volcánico Jurásico/IOCG</t>
  </si>
  <si>
    <t>Culpeo Minerals Limited (ASX:CPO) ha firmado un acuerdo vinculante por etapas para adquirir el proyecto Jupiter Copper de Excava Holdings SpA, a través de un acuerdo de opción de adquisición el 14 de abril de 2025. El proyecto Jupiter está ubicado en la Región de Antofagasta, Chile.                                                                                                                                                                                                                                                                                                                                                                                                                                                                                                                                                                          Guyana Goldstrike Inc. (TSXV : GYA) canceló la adquisición del Proyecto de Cobre Júpiter en Chile en noviembre de 2023.                                                                                                                                                                                                                                                                                                                                                                                                                     Goldstrike / Copper-X anuncia exploración en el proyecto de cobre Júpiter / Antofagasta, Chile (https://www.thenewswire.com/press-releases/1LYzF57GV-goldstrike- copper-x-announces-exploration-at-jupiter-copper-project-antofagasta-chile.html) (16 AGO 2023)                                                                                                                                                                                                                                                                                                                                                                                                                                                                                                                                                                                                                                                                                                                                                                                       Guyana Goldstrike Inc. firmó una carta de intención no vinculante para adquirir el Proyecto Jupiter Copper de Jupiter Electric Metals Inc. La propiedad está ubicada en la ciudad de Antofagasta, al norte de Chile. (S&amp;P CAPITAL , 24 JUN 2023)</t>
  </si>
  <si>
    <t>85% Culpeo</t>
  </si>
  <si>
    <t>Las Petacas</t>
  </si>
  <si>
    <t>35 km al sur de Copiapó</t>
  </si>
  <si>
    <t>https://www.culpeominerals.com.au/projects/</t>
  </si>
  <si>
    <t>Durante el trimestre de marzo de 2025, no se completaron actividades de exploración en Las Petacas. (Culpeo 03/25 - 29 de abril de 2025)
Durante el año finalizado en diciembre de 2024, no se completaron actividades de exploración en Las Petacas. (Culpeo 12/24 AR - 27 de marzo de 2025)                                                                                                                                                                                                                                                          Durante el año finalizado en junio de 2024, no se completaron actividades de exploración en Las Petacas. (Culpeo 6/24 AR 13 de septiembre de 2024)
Durante el trimestre de diciembre de 2023, no se completaron actividades de exploración en Las Petacas. (Culpeo 12/23 QR 25 de enero de 2024)
Durante el año finalizado en junio de 2023, no se completaron actividades de exploración en Las Petacas. (Culpeo 6/23 AR 26 de septiembre de 2023)</t>
  </si>
  <si>
    <t>100% Culpeo</t>
  </si>
  <si>
    <t>Quelon</t>
  </si>
  <si>
    <t>mantos</t>
  </si>
  <si>
    <t>30 km NNW de Carcamo</t>
  </si>
  <si>
    <t>Codillera de la Costa</t>
  </si>
  <si>
    <t>Illapel</t>
  </si>
  <si>
    <t>1. Durante el año que finalizó en junio de 2024, Culpeo informó que se cedieron los terrenos en Quelon. (Culpeo 6/24 AR 13 de septiembre de 2024)
2. Durante el trimestre de diciembre de 2023, no se completaron actividades de exploración en Quelon. (Culpeo 12/23 QR 25 de enero de 2024)                                                                                                                                                                                                                                                                                                                                                                                                                             3. Culpeo Minerals Limited anuncia que el muestreo y el mapeo realizados en el Proyecto Quelón ("Quelón" o "el Proyecto") en Chile han ampliado la zona mineralizada de cobre y oro en superficie en el Prospecto Anico en 500m para cubrir ahora un área de 800m x 1.000m. El muestreo devolvió leyes de hasta 1,88% de Cu y hasta 4,10g/t de Au en los afloramientos superficiales y ahora se planea una perforación de reconocimiento. Los resultados de los ensayos recibidos de los programas de muestreo de virutas de roca en el prospecto Anico han definido una zona de 800 m x 1.000 m que muestra una geoquímica elevada de cobre y oro con hasta 1,88% de Cu y 4,10 g/t de Au. (10 OCT 2022,  S&amp;P Capital).</t>
  </si>
  <si>
    <t>San Sebastian</t>
  </si>
  <si>
    <t>veta</t>
  </si>
  <si>
    <t>30 km al Este de Caldera</t>
  </si>
  <si>
    <t>1. La mineralización del área del proyecto comprende conjuntos de vetas de cuarzo/calcita y cuerpos de brechas tabulares que consisten en cuarzo y hematita alojados dentro de dioritas. Se han identificado tres orientaciones dominantes:
(i) Vetas y brechas tabulares extensas con rumbo noreste-suroeste y con inclinación subvertical a moderada hacia el noroeste. Los anchos varían de 0,5 m a 15 m.
(ii) Conjuntos de vetas de cuarzo y hematita con rumbo norte-noroeste con inclinación pronunciada hacia el noreste.
(iii) Vetas y brechas de cuarzo/calcita con inclinación pronunciada de hasta 3 m de espesor, con una inclinación amplia este-oeste y una inclinación pronunciada hacia el norte o vertical. En algunos casos, la extensión del rumbo en vetas individuales es de más de 1000 m.  (23 ENE 2021, https://www.aspecthuntley.com.au/asxdata/20210908/pdf/02419291.pdf )                                                                                                                                                                                                                                                                                                                                                                                                                                                                                                                 2.Exploración previa: Los resultados históricos de muestreo de estas vetas incluyen 2,2 m con 5,79 % de cobre y 1,25 g/t de oro, 1,6 m con 5,44 % de cobre y 0,41 g/t de oro y 2,0 m con 3,75 % de cobre y 0,29 g/t de oro (23 ENE 2021, https://www.aspecthuntley.com.au/asxdata/20210908/pdf/02419291.pdf ).</t>
  </si>
  <si>
    <t>Fortuna</t>
  </si>
  <si>
    <t>Pórfido/IOCG</t>
  </si>
  <si>
    <t>Breccias</t>
  </si>
  <si>
    <t>40 km S of Ovalle</t>
  </si>
  <si>
    <t>En octubre de 2025, Culpeo informó la finalización del programa inaugural de perforación de pozos de alta profundidad (DD) en La Florida y el inicio previsto de la perforación en el trimestre de marzo. (Culpeo 9/25 QR, 30 de octubre de 2025)
En julio de 2025, Culpeo inició un programa inaugural de perforación de cuatro pozos y 1400 m en La Florida. (Culpeo PR, 7 de julio de 2025)
En junio de 2025, Culpeo programó el inicio del programa inaugural de perforación de pozos de alta profundidad (DD) en Fortuna en julio de 2025. (Culpeo PR, 24 de junio de 2025)
Durante el trimestre de marzo de 2025, Culpeo informó que se ha planificado una perforación de pozos de alta profundidad (DD) de cuatro pozos, cuyo inicio se espera en La Florida en las próximas cuatro a seis semanas. (Culpeo 3/25 QR, 28 de abril de 2025)1. Durante el año que finalizó en junio de 2024, Culpeo completó 2 pozos DD con un total de 330 m en Vaca Muerta. (Culpeo 6/24 AR 13 de septiembre de 2024)
2. En septiembre de 2024, Culpeo informó que había iniciado un programa de excavación de zanjas de 1500 m en El Quillay South. (Culpeo PR 18 de septiembre de 2024)
3. En febrero de 2024, Culpeo ha planeado reanudar el programa de mapeo, muestreo y perforación de superficie en marzo de 2024 en La Florida. (Culpeo PR 8 de febrero de 2024)                                                                                                                                                                                                                                                                4. En septiembre de 2023, Culpeo anunció que el trabajo de exploración estaba en curso y que la perforación estaba programada para el trimestre de diciembre de 2023 en Fortuna. (Culpeo PR 10 de septiembre de 2023)                                                                                                                                                                              5. Culpeo Minerals Ltd. acordó adquirir una participación del 80% en el Proyecto Fortuna de Inversiones Em Dos Limitada. El Proyecto Fortuna consta de cuatro prospectos adicionales La Florida, El Quillay, Vaca Muerta y Piedra Dura que están ubicados en Coquimbo, Chile. (7 AGO 2023)</t>
  </si>
  <si>
    <t>Durus Copper Chile Spa</t>
  </si>
  <si>
    <t>Purickuta</t>
  </si>
  <si>
    <t>Salar</t>
  </si>
  <si>
    <t>Brine (Salar)</t>
  </si>
  <si>
    <t>120 km al SE de Calama</t>
  </si>
  <si>
    <t>Calama</t>
  </si>
  <si>
    <t>En diciembre de 2018, LiCo informó que el Purickuta estaba actualmente bajo Fuerza Mayor. (LiCo PR 19 DIC 2018)</t>
  </si>
  <si>
    <t>Empresa Nacional de Minería</t>
  </si>
  <si>
    <t>Estatal</t>
  </si>
  <si>
    <t>n/c</t>
  </si>
  <si>
    <t>Cerro Negro</t>
  </si>
  <si>
    <t>Delta</t>
  </si>
  <si>
    <t>Cerro Manchado</t>
  </si>
  <si>
    <t>85 kms al sudeste de Antofagasta</t>
  </si>
  <si>
    <t>Imilac</t>
  </si>
  <si>
    <t>155 kms al sudeste de Antofagasta</t>
  </si>
  <si>
    <t>Lavalle</t>
  </si>
  <si>
    <t>Leoncito el Loa</t>
  </si>
  <si>
    <t>Al sur de Collahuasi</t>
  </si>
  <si>
    <t>Agua Amarga</t>
  </si>
  <si>
    <t>15 km al SE Vallenar</t>
  </si>
  <si>
    <t>El prospecto Agua Amarga se ubica a 15 km al SE de Planta Vallenar y, dadas sus  características geológicas, se podría constituir como una eventual mina base para el  abastecimiento de este plantel metalúrgico. Para evaluar esta posibilidad, es necesario desarrollar una campaña de exploración  generativa que permita identificar blancos de exploración, que posteriormente puedan  ser reconocidos mediante sondajes diamantinos. Preliminarmente, el recurso geológico  potencial estimado para el distrito Agua Amarga se distribuye en 3 MT de 1,30% de  óxidos y 40 MT de 1,40% de sulfuros.</t>
  </si>
  <si>
    <t>Blanco</t>
  </si>
  <si>
    <t>Cu, Ag</t>
  </si>
  <si>
    <t>70 kms al sureste de Copiapó</t>
  </si>
  <si>
    <t>Las Pintadas</t>
  </si>
  <si>
    <t>Manto Hermoso</t>
  </si>
  <si>
    <t>Estratoligado</t>
  </si>
  <si>
    <t>12 kms al noreste de la ciudad El Salvador</t>
  </si>
  <si>
    <t>Pastenes norte</t>
  </si>
  <si>
    <t>Al este de Chañaral, al sur de Francke</t>
  </si>
  <si>
    <t>Chila</t>
  </si>
  <si>
    <t>Salar Grande</t>
  </si>
  <si>
    <t>B</t>
  </si>
  <si>
    <t>Li, B</t>
  </si>
  <si>
    <t>Al este de Taltal</t>
  </si>
  <si>
    <t>Salar Aguilar</t>
  </si>
  <si>
    <t>160 kms al noreste de Diego de Almagro</t>
  </si>
  <si>
    <t>Salar Infieles</t>
  </si>
  <si>
    <t>Salar La isla</t>
  </si>
  <si>
    <t>Cordillara de Los Andes</t>
  </si>
  <si>
    <t>﻿-25.750277</t>
  </si>
  <si>
    <t>30 km NW de Diego de Almagro</t>
  </si>
  <si>
    <t>1. Focalizar la búsqueda de una o más minas base para abastecer los planteles de ENAMI.  Adicionalmente, generar información para que la Empresa decida la estrategia que tomará  con sus concesiones mineras (minuta 953/2024, 14 OCT 2024).                                                                                                                                                                                                                                                                                                                                    2. Alcances: Exploración avanzada en el prospecto Cerro Negro (1.228 ha): 8.200 metros de  sondajes exploratorios e infill, con el fin de profundizar la información del yacimiento. Exploración básica en los prospectos Cerro Negro Norte con levantamientos geofísicos y geológicos que permitan establecer blancos de  mineralización factibles de ser perforados con sondajes diamantinos, y su posterior  modelamiento y estimación de recursos (minuta 953/2024, 14 OCT 2024)</t>
  </si>
  <si>
    <t>Tres puntas</t>
  </si>
  <si>
    <t>Al este de Copiapó</t>
  </si>
  <si>
    <t xml:space="preserve">Caimanes </t>
  </si>
  <si>
    <t>Cu, Mo</t>
  </si>
  <si>
    <t>Skarn</t>
  </si>
  <si>
    <t>4 km al oeste de Caimanes</t>
  </si>
  <si>
    <t>Choapa</t>
  </si>
  <si>
    <t>El Manzano</t>
  </si>
  <si>
    <t>45 kms al norte de Ovalle</t>
  </si>
  <si>
    <t>El Quisco</t>
  </si>
  <si>
    <t>Catedral</t>
  </si>
  <si>
    <t>60 km este de Rancagua</t>
  </si>
  <si>
    <t>Franja Mioceno-Plioceno temprano</t>
  </si>
  <si>
    <t>O'Higgins</t>
  </si>
  <si>
    <t>Cono amarillo</t>
  </si>
  <si>
    <t>150 km al este de Iquique</t>
  </si>
  <si>
    <t>Franja Mioceno</t>
  </si>
  <si>
    <t>Lagarto</t>
  </si>
  <si>
    <t>Au, Ag, Fe</t>
  </si>
  <si>
    <t>Cu, Au, Ag, Fe</t>
  </si>
  <si>
    <t>20 km al oeste de Huara</t>
  </si>
  <si>
    <t>Franja Jurásico</t>
  </si>
  <si>
    <t>Emu NL</t>
  </si>
  <si>
    <t>EMU</t>
  </si>
  <si>
    <t>Elevado</t>
  </si>
  <si>
    <t>Au, Ag, Cu, Pb, Zn</t>
  </si>
  <si>
    <t>200 km al este de Copiapó, 30 km al sureste de Refugio</t>
  </si>
  <si>
    <t>Durante el trimestre 2020, EMU informó que se realizó una revisión del programa de perforación de 2020 en Elevado. (EMU 6/20 QR 28 de julio de 2020)
Durante el trimestre de marzo de 2020, EMU completó un programa de perforación RC por un total de ocho pozos de 1.338 m en los prospectos Peon, Jotahues, Jotahues Norte, Arroyo Ancho en Elevado. (EMU 3/20 QR 29 de abril de 2020)</t>
  </si>
  <si>
    <t>EMX Royalty Corporation</t>
  </si>
  <si>
    <t>100% EMX Royalty Corporation</t>
  </si>
  <si>
    <t>Las Animas</t>
  </si>
  <si>
    <t>95 km N of Copiapó</t>
  </si>
  <si>
    <t>https://emxroyalty.com/asset-portfolio/chile/revelo-portfolio/las-animas/</t>
  </si>
  <si>
    <t>EMX adquirió la propiedad de Revelo Resources en 2020 (https://emxroyalty.com/asset-portfolio/chile/revelo-portfolio/las-animas/)</t>
  </si>
  <si>
    <t>1% de EMX Royalty Corporation y 99% Austral Gold Limited</t>
  </si>
  <si>
    <t>Victoria</t>
  </si>
  <si>
    <t>Epitermal LS/ Pórfido</t>
  </si>
  <si>
    <t>230 km SSE de Antofagasta</t>
  </si>
  <si>
    <t>-69,29851</t>
  </si>
  <si>
    <t>EMX adquirió una regalía NSR del 1% sobre la propiedad de Revelo Resources (Austral gold Ltd)  en 2020 ( https://emxroyalty.com/asset-portfolio/chile/revelo-portfolio/victoria-sur/ )</t>
  </si>
  <si>
    <t>Encantada Spa</t>
  </si>
  <si>
    <t>Opción 100% Encantada Spa (Minería Activa), de propiedad de Mirasol Resources (100%)</t>
  </si>
  <si>
    <t>Nord</t>
  </si>
  <si>
    <t>Cu (Polimetálico)</t>
  </si>
  <si>
    <t>Cu, Zn, Pb, Ag, Au</t>
  </si>
  <si>
    <t>Pórfido/Skarn</t>
  </si>
  <si>
    <t>Pórfido/Vetas y Brechas/Polimetalica</t>
  </si>
  <si>
    <t>130 km al ESE de Taltal</t>
  </si>
  <si>
    <t>Eoceno-Oligoceno</t>
  </si>
  <si>
    <t>En el proyecto Nord, “Encantada” completó un programa exploración la segunda mitad de 2021 enfocado en dos objetivos prioritarios dentro de los sectores central y sur del proyecto. Primero, se completaron cinco barrenos exploratorios por un total de 1.192 m en el Objetivo 3 en el centro del proyecto, que se caracteriza por una mineralización tipo skarn albergada por una secuencia carbonatada del Jurásico intruida por cuerpos intrusivos de monzodiorita y diorita.
En el Objetivo 2, se completó el mapeo geológico a escala 1:2000 y 1:5000 de prospecto de interpretado como pórfido de edad Eoceno Medio-Oligoceno (33-36 Ma) similar al complejo Exploradora ubicado 4 km al noreste. (Mirasol, 28 FEB 2022)</t>
  </si>
  <si>
    <t>Endeavour Silver Corp.</t>
  </si>
  <si>
    <t>TSX
NYSE</t>
  </si>
  <si>
    <t>EDR
EXK</t>
  </si>
  <si>
    <t>100% Endeavour</t>
  </si>
  <si>
    <t>Aida</t>
  </si>
  <si>
    <t>Pb Zn</t>
  </si>
  <si>
    <t>Ag,Pb Zn</t>
  </si>
  <si>
    <t>Epitermal LS/ Vetas de Alta Ley</t>
  </si>
  <si>
    <t xml:space="preserve"> alteración argílica-fílica-silícica de 4 km de largo x 2 km de ancho dentro de tobas de dacita-andecita, brechas, flujos, lomolito, areniscas y conglomerados con la intrusión de un domo de riodacita del Mioceno.</t>
  </si>
  <si>
    <t>120 Km E de San Pedro de Atacama</t>
  </si>
  <si>
    <t>-67,00765</t>
  </si>
  <si>
    <t>https://edrsilver.com/</t>
  </si>
  <si>
    <t>En marzo de 2025, Endeavour informó que se planea un programa de perforación en Aida, a la espera de la obtención de los permisos. (Endeavour 12/24 40-F 11 de marzo de 2025)                                                                                                                                                                                                   En enero de 2024, Endeavour asignó $1,6 millones a programas de perforación y exploración en Aida. (Publicación de prensa de Endeavour del 11 de enero de 2024)
Durante el trimestre de marzo de 2023, Endeavour realizó un muestreo cartográfico y una exploración y preparación de la superficie para la perforación en Aida. (MD&amp;A de Endeavour 3/23 del 8 de mayo de 2023)</t>
  </si>
  <si>
    <t>n.a.</t>
  </si>
  <si>
    <t>Opción de Compra 100%</t>
  </si>
  <si>
    <t>Cerro Marquez</t>
  </si>
  <si>
    <t>Au Mo</t>
  </si>
  <si>
    <t>Cu, Au, Mo</t>
  </si>
  <si>
    <t>25 Km NNE de Esquiña</t>
  </si>
  <si>
    <t>Arica y Parinacota</t>
  </si>
  <si>
    <t>Parinacota</t>
  </si>
  <si>
    <t>Endeavour realizó 2400 m de perforación en cuatro pozos en Cerro Márquez para probar el principal objetivo de pórfidol en el proyecto. (Endeavour, 9 OCT 2019)</t>
  </si>
  <si>
    <t>70% Endeavour</t>
  </si>
  <si>
    <t>Paloma</t>
  </si>
  <si>
    <t xml:space="preserve">Au, </t>
  </si>
  <si>
    <t>Epithermal High Sulphidation</t>
  </si>
  <si>
    <t>60 Km E de San Pedro de Atacama</t>
  </si>
  <si>
    <t>En el año que finalizó 2021, Endeavour informó que comenzó un segundo programa de perforación en Paloma. (Endeavour 12/21 AR 8 de marzo de 2022)</t>
  </si>
  <si>
    <t>ERAMET S.A.</t>
  </si>
  <si>
    <t>Francia</t>
  </si>
  <si>
    <t>ENXTPA</t>
  </si>
  <si>
    <t>ERA</t>
  </si>
  <si>
    <t>Salar de Llamara</t>
  </si>
  <si>
    <t>65 km SO de pica</t>
  </si>
  <si>
    <t>Cordillera de los Andes</t>
  </si>
  <si>
    <t>https://www.eramet.com/es/</t>
  </si>
  <si>
    <t>En julio de 2023, Lithium Chile inició el programa de perforación de 500 m en el Salar de Llamara. (Lithium Chile PR, 10 de julio de 2023)
En junio de 2023, Lithium Chile informó que había recibido todos los permisos y que el contratista de perforación había experimentado un retraso de dos semanas en su programa de perforación actual, por lo que se espera que la plataforma se desplace el 19 de junio de 2023 en el Salar de Llamara. (Lithium Chile PR, 12 de junio de 2023)                                                                                                                                                                                                                                                                                                                                                                                                                                          Lithium Chile esperaba que el programa de perforación comenzara antes del trimestre de finales de junio de 2018 en Atacama. (PR 22 MAY 2018)</t>
  </si>
  <si>
    <t>Falcon Gold Corp.</t>
  </si>
  <si>
    <t>FG</t>
  </si>
  <si>
    <t>100% Falcon</t>
  </si>
  <si>
    <t>Area 51</t>
  </si>
  <si>
    <t xml:space="preserve">Cu </t>
  </si>
  <si>
    <t>Ag, Mo, Au</t>
  </si>
  <si>
    <t>Cu, Mo, Au, Ag</t>
  </si>
  <si>
    <t>80 km al noreste de Copiapo</t>
  </si>
  <si>
    <t>https://falcongold.ca/area-51/</t>
  </si>
  <si>
    <t>Falcon Gold Corp. acordó adquirir el proyecto Área 51 de un vendedor no revelado. El proyecto Área 51 incluye 4.000 hectáreas de concesiones de exploración ubicadas en el distrito minero Inca Del Oro, Región de Atacama, Chile (S&amp;P Capital, 30 MAR 2023)</t>
  </si>
  <si>
    <t>First Lithium Minerals Corp.</t>
  </si>
  <si>
    <t xml:space="preserve">
CNSX</t>
  </si>
  <si>
    <t>FLM</t>
  </si>
  <si>
    <t>First Lithium Minerals Corp (100%)</t>
  </si>
  <si>
    <t>OCA Salar de Ascotan</t>
  </si>
  <si>
    <t>K</t>
  </si>
  <si>
    <t>B, Na, Mg</t>
  </si>
  <si>
    <t>Salmueras de cloruro y sulfato, Material dendrítico y presipitación salina</t>
  </si>
  <si>
    <t>Conexión entre Ollague y Calama</t>
  </si>
  <si>
    <t>-68,194749</t>
  </si>
  <si>
    <t>https://firstlithium.ca/</t>
  </si>
  <si>
    <t>1. En marzo de 2024, tras recibir la Aprobación Ambiental, la Corporación celebró un Acuerdo de Cooperación con la Comunidad Indígena Cebollar-Ascotan para la formación de una asociación mutuamente beneficiosa a largo plazo. Se espera que la comunidad se beneficie de la participación en las oportunidades de empleo y las mejoras de la infraestructura social.                              2. En marzo de 2024, el gobierno chileno, como parte de su estrategia para implementar una política nacional de litio, anunció una lista de salares con contenido de litio que estarán abiertos a inversores privados con el objetivo de aumentar la producción de litio en un 70%. La Compañía se encuentra actualmente en el proceso de explorar oportunidades para formar alianzas público-privadas basadas en el modelo propuesto por el gobierno para su proyecto OCA.                                                                                                            3. En Octubre de 2022 First Lithium Minerals iniciará de su programa de exploración en su proyecto de litio OCA y que ha contratado a SouthernRock Geophysics S.A. para realizar estudios electromagnéticos transitorios (TEM) y magneto-telúricos (MT).</t>
  </si>
  <si>
    <t>First Quantum Minerals Ltd.</t>
  </si>
  <si>
    <t>FM</t>
  </si>
  <si>
    <t>Opción del 100% First Quantum a  Mirasol Resources</t>
  </si>
  <si>
    <t>Coronacion</t>
  </si>
  <si>
    <t>Cinturón mineral de edad Mio-Plioceno, en una importante tendencia estructural NW que se asocia con pocos depósitos de pórfido (Taca Taca y Escondida)</t>
  </si>
  <si>
    <t>85 km al SO de Socaire y 240 km al ESE de Antofagasta</t>
  </si>
  <si>
    <t>-68,15585</t>
  </si>
  <si>
    <t>https://mirasolresources.com/projects/</t>
  </si>
  <si>
    <t>Mirasol Resources Ltd. (TSX-V: MRZ) (OTCPK: MRZLF) (la "Compañía" o "Mirasol") se complace en anunciar la firma de un acuerdo definitivo (el "Acuerdo") con First Quantum Minerals (TSX:FQM )("FQM") para su Proyecto Coronación Cobre/Oro (el "Proyecto") en el Norte de Chile. El Proyecto fue generado por Mirasol como parte de su programa generativo en curso Atacama-Puna, una confirmación más de la capacidad de Mirasol para atraer socios de calidad en posibles proyectos de exploración. Con cuatro acuerdos de asociación actualmente activos, Mirasol continúa construyendo una cartera única de activos de exploración en Chile. (PR, 7 OCT 2019)</t>
  </si>
  <si>
    <t>Fitzroy Minerals Inc.</t>
  </si>
  <si>
    <t>FTZ</t>
  </si>
  <si>
    <t>Polimet</t>
  </si>
  <si>
    <t>35 Km ENE de La Ligua</t>
  </si>
  <si>
    <t>https://fitzroyminerals.com/</t>
  </si>
  <si>
    <t>En mayo de 2025, Fitzroy informó que había completado la segunda fase del programa de perforación de 2486 m en Polimet. (Fitzroy PR, 8 de mayo de 2025)
En enero de 2025, Fitzroy planeó un programa de perforación de 2500 m en Polimet para febrero de 2025. (Fitzroy PR, 21 de enero de 2025)                                                                                                                                                                                                                                                                                                  1. En septiembre de 2024, Fitzroy amplió las anomalías de cobre en el suelo en Polimet. (Fitzroy PR 12 de septiembre de 2024)
2. En febrero de 2024, Fitzroy tiene la intención de ampliar las cuadrículas de geoquímica del suelo y realizar un estudio de IP antes de cualquier posible programa de perforación en Polimet. (Fitzroy PR 6 de febrero de 2024)</t>
  </si>
  <si>
    <t>Caballos</t>
  </si>
  <si>
    <t>Au, Mo</t>
  </si>
  <si>
    <t>Depósito de pórfido</t>
  </si>
  <si>
    <t>35 km al Este de Petorca</t>
  </si>
  <si>
    <t>En julio de 2025, Fitzroy planea trasladar una segunda plataforma de perforación después de las vacaciones de invierno y completar la perforación en el objetivo Chincolco. (Fitzroy PR, 16 de julio de 2025)
En mayo de 2025, Fitzroy informó que había iniciado el programa de perforación de fase dos de 2800 m a finales de marzo de 2025 en Caballos. (Fitzroy PR, 8 de mayo de 2025)
En marzo de 2025, Fitzroy planeó reiniciar las operaciones en Caballos en abril de 2025. (Fitzroy PR, 27 de marzo de 2025)
En enero de 2025, Fitzroy inició el programa de perforación de profundidad de 2800 m en Caballos. (Fitzroy PR, 21 de enero de 2025)                                                                                                                                                                                                                                                                                                                    En abril de 2024, Fitzroy informó que el programa de mapeo y muestreo está en marcha, antes de un programa de perforación planificado para el segundo semestre de 2024 en Caballos. (Publicación de Fitzroy, 29 de abril de 2024)
2. En noviembre de 2023, Norseman planeó un programa de perforación de 3000 m en Caballos que se espera que comience en la segunda mitad de 2023. (Publicación de Norseman, 30 de noviembre de 2023)</t>
  </si>
  <si>
    <t>Flagship Minerals Limited</t>
  </si>
  <si>
    <t>FLG</t>
  </si>
  <si>
    <t>Pantanillo</t>
  </si>
  <si>
    <t>Cu, As</t>
  </si>
  <si>
    <t>Au, Cu,As</t>
  </si>
  <si>
    <t>125 km E of Copiapo</t>
  </si>
  <si>
    <t> -69,076900</t>
  </si>
  <si>
    <t>En noviembre de 2025, Flagship informó sobre una perforación de extensión planificada para principios de 2026 y una actualización de la estimación de recursos minerales (ERM) para Pantanillo en 2026. (Comunicado de prensa de Flagship, 10 de noviembre de 2025).
Durante el trimestre de septiembre de 2025, Flagship planificó una ERM conforme a la norma JORC 2012 para finales de 2025 en Pantanillo. (Informe trimestral de Flagship, 31 de octubre de 2025).
En septiembre de 2025, Flagship informó que la estimación de recursos minerales se mantenía sin cambios en Pantanillo. (Comunicado de prensa de Flagship, 24 de septiembre de 2025).
En septiembre de 2025, Flagship anticipó el avance de las pruebas metalúrgicas para la evaluación tecnoeconómica en Pantanillo. (Comunicado de prensa de Flagship, 11 de septiembre de 2025)
En agosto de 2025, Flagship firmó un acuerdo vinculante con Anglo American para adquirir un conjunto de datos históricos de exploración de Pantanillo, que incluye 32.827 m de perforación, 2.151 muestras, datos de levantamientos magnéticos terrestres e informes técnicos. (Comunicado de prensa de Flagship, 27 de agosto de 2025)
En mayo de 2025, Flagship informó que planea realizar el trabajo necesario para convertir y aumentar la estimación extranjera calificada existente de Pantanillo a recursos minerales reportados de acuerdo con el Código JORC, mediante la validación de los datos de perforación existentes y posibles perforaciones de relleno y extensión. (Comunicado de prensa de Flagship, 6 de mayo de 2025)
Durante el trimestre de marzo de 2025, Flagship informó que iniciaría el programa de perforación en Pantanillo en octubre de 2025. (Informe trimestral de Flagship, 30 de abril de 2025)</t>
  </si>
  <si>
    <t xml:space="preserve">Rosario </t>
  </si>
  <si>
    <t>Mesotermal</t>
  </si>
  <si>
    <t>155 kms al NE de Copiapo</t>
  </si>
  <si>
    <t>https://panasiametals.com/</t>
  </si>
  <si>
    <t>En enero de 2025, Flagship planeaba iniciar la primera fase del programa de perforación RC de 2.000 m desde mediados hasta finales de marzo de 2025 en Rosario y también planeaba un programa de zanjas de seguimiento en Rosario East Trend. (PAM PR 30 de enero de 2025)                                                                                                                                                                                                                                                                                                                                                                                                                                                                                                                                                                                       En enero de 2025, Pan Asia Metals (PAM) cambió su nombre a Flagship Minerals Limited. (Comunicado de prensa de Flagship, 10 de enero de 2025)                                                                                                                                                                                                                                                                                                                                                      En noviembre de 2024, PAM tenía previsto iniciar el programa de perforación RC de fase uno antes de finales de 2024 en Rosario. (PAM PR 4 de noviembre de 2024                                                                                                                                                                                                                                                                                                                                                     En octubre de 2024, Pan Asia esperaba completar el programa de estudio IP esta semana en Rosario. (Pan Asia PR 14 de octubre de 2024                                                                                                                                                                                                                                                                                                                                                                                    En septiembre de 2024, PAM tenía previsto un programa de perforación RC de fase uno de 2500 m en noviembre de 2024 en Rosario. (PAM PR 30 de septiembre de 2024)                                                                                                                                                                                                                                                                                                                En Agosto de  2024, PAM convierte Acuerdo de Exclusividad en un Acuerdo de Opción vinculante para comprar el 100% del Proyecto de Cobre Rosario en Chile. (PAN PR 13 de Agosto 2024)</t>
  </si>
  <si>
    <t>Pink Li</t>
  </si>
  <si>
    <t>Anomalias Magneticas</t>
  </si>
  <si>
    <t>75 a 90 km al oeste de Iquique</t>
  </si>
  <si>
    <t xml:space="preserve"> Pan Asia Metals cambia su nombre a Flagship Minerals en medio de malentendidos del mercado. https://mining.com.au/pan-asia-metals-rebranding-to-flagship-minerals-amid-market-misconceptions/                                                                                                                                                            La estrategia de PAM para el Proyecto de litio Tama Atacama es sólida. El proyecto cuenta con ensayos de litio de alta ley en superficie en toda el área del proyecto, tiene toda la infraestructura necesaria y fácil acceso a los puertos, y está situado 1.300 m más bajo que Salar Atacama, la fuente de litio de menor costo a nivel mundial. (PAN QR, 31 OCT 2024)                                                                                                                                                                                                                                                                                                                                                                                                                                                                                                                                                                                                      2. Pan Asia Metals Limited ha firmado una carta de intención no vinculante para adquirir parte del Proyecto Pink Li y del Proyecto Hilix Li de Thomas Eggers (Kura Minerals). El Proyecto Pink Li está ubicado en la Región de Tarapacá, al norte de Chile, mientras que el Proyecto Hilix Li está ubicado en la Región de Antofagasta al norte de Chile (S&amp;P Capital, 28 JUL 2023).</t>
  </si>
  <si>
    <t>Hilix Li</t>
  </si>
  <si>
    <t>Pan Asia Metals Limited ha firmado una carta de intención no vinculante para adquirir parte del Proyecto Pink Li y del Proyecto Hilix Li de Thomas Eggers (Kura Minerals). El Proyecto Pink Li está ubicado en la Región de Tarapacá, al norte de Chile, mientras que el Proyecto Hilix Li está ubicado en la Región de Antofagasta al norte de Chile (S&amp;P Capital, 28 JUL 2023).</t>
  </si>
  <si>
    <t>Freehill Mining Limited</t>
  </si>
  <si>
    <t>FHS</t>
  </si>
  <si>
    <t>San Patricio Minera Spa (100%)</t>
  </si>
  <si>
    <t>Yerbas Buenas</t>
  </si>
  <si>
    <t>Fe</t>
  </si>
  <si>
    <t>Fe, Au, Cu</t>
  </si>
  <si>
    <t>67.700.000 Fe</t>
  </si>
  <si>
    <t>Iron Oxide Copper Gold (IOCG)</t>
  </si>
  <si>
    <t>35 km al norte de La Serena</t>
  </si>
  <si>
    <t>-71,274620</t>
  </si>
  <si>
    <t>https://freehillmining.com/</t>
  </si>
  <si>
    <t>En julio de 2025, Freehill informó que la etapa 1 del reinicio de la extracción de magnetita estaba en marcha en Yerbas Buenas. (Freehill PR, 10 de julio de 2025)
También en junio de 2025, Freehill planeó comenzar nuevas pruebas metalúrgicas en Yerbas Buenas. (Freehill PR, 6 de junio de 2025)
En junio de 2025, Freehill anunció la finalización de las pruebas magnéticas en muestras a granel de Yerbas Buenas. (Freehill PR, 3 de junio de 2025)                                                                                                                                                                                                                                                                           En septiembre de 2024, Freehill informó que reanudaría las operaciones de extracción de magnetita en octubre de 2024 en Yerbas Buenas. (Freehill PR 17 de septiembre de 2024)
En julio de 2024, Freehill anunció que se había comenzado a trabajar para reiniciar la extracción de magnetita en Yerbas Buenas. (Freehill PR 10 de julio de 2024)
En abril de 2024, Freehill anunció que la planta de procesamiento de materiales está en pleno funcionamiento. (Freehill PR 3 de abril de 2024)</t>
  </si>
  <si>
    <t>Fuerte Metals Corp.</t>
  </si>
  <si>
    <t>FMT</t>
  </si>
  <si>
    <t>Fuerte Metals Corp (100%)</t>
  </si>
  <si>
    <t xml:space="preserve">Placeton </t>
  </si>
  <si>
    <t>Ag, Au, Mo</t>
  </si>
  <si>
    <t>Cu, Ag,Au, Mo</t>
  </si>
  <si>
    <t>35 km E of Vallenar</t>
  </si>
  <si>
    <t>https://www.fuertemetals.com/</t>
  </si>
  <si>
    <t>En enero de 2025, Fuerte completó el programa de estudios geofísicos en Placeton. (Fuerte PR 13 de enero de 2025)                                                                                                                                                                                                                                                                                                                                                                          Vancouver, Columbia Británica – 22 de agosto de 2024 – Atacama Copper Corporation (TSXV:ACOP) ("Atacama Copper" o la "Compañía") se complace en anunciar que ha cambiado su nombre a "Fuerte Metals Corporation" (el "Cambio de Nombre") y su símbolo comercial a "FMT". El directorio aprobó una resolución el 16 de agosto de 2024, aprobando el Cambio de Nombre de conformidad con los Estatutos de la Compañía.(https://www.fuertemetals.com/news/atacama-copper-to-become-fuerte-metals/)</t>
  </si>
  <si>
    <t>Golden Arrow Resources Corporation</t>
  </si>
  <si>
    <t>TSX Venture Exchange (TSX-V)
Frankfurt Stock Exchange (FSE)
OTCQB Venture Market (OTCQB)</t>
  </si>
  <si>
    <t>GRG
G6A
GARWF</t>
  </si>
  <si>
    <t>Atlantida</t>
  </si>
  <si>
    <t>850.000 Cu / 4.700.000 oz (Au) / 11.000 Mo</t>
  </si>
  <si>
    <t>55 Km NE de Copiapo</t>
  </si>
  <si>
    <t>https://goldenarrowresources.com</t>
  </si>
  <si>
    <t>finalización de su primer programa de muestreo de zanjas superficiales en el proyecto de oro y cobre Atlantida en Chile (5 SEP 2019)</t>
  </si>
  <si>
    <t>100% Golden Arrow</t>
  </si>
  <si>
    <t>Rosales</t>
  </si>
  <si>
    <t xml:space="preserve">Secuencias volcánico-sedimentarias de edad jurásica, desplazadas hacia el este por sedimentos de edad triásica. Estas secuencias fueron posteriormente intruidas por un domo dacítico y diques félsicos relacionados, de probable edad Paleoceno-Eoceno. </t>
  </si>
  <si>
    <t>70 km noreste of Copiapó</t>
  </si>
  <si>
    <t>Golden Arrow comienza a perforar en el proyecto de cobre Rosales (PR, 23 SEP 2021)
Golden Arrow identifica objetivos de perforación y amplía el número de pertenencias en el proyecto de Cobre Rosales (24 JUN 2022)</t>
  </si>
  <si>
    <t>San Pietro</t>
  </si>
  <si>
    <t>Cu Au Co</t>
  </si>
  <si>
    <t>Cu,Cu Au Co</t>
  </si>
  <si>
    <t>alojado en diferentes unidades de andesitas como parte de la secuencia volcánica-sedimentaria del Cretácico asociada con rocas intrusivas como granodioritas y dioritas de edad similar. sistema IOCG con minerales de cobre-oro-hierro-cobalto en brechas, vetas y mantos dentro de una zona de alteración de K-feldespato-clorito.</t>
  </si>
  <si>
    <t>60 km al Suroeste de El Salvador</t>
  </si>
  <si>
    <t>En octubre de 2025, Golden Arrow planeó iniciar la fase 3 de su programa de perforación en San Pietro durante el siguiente trimestre de este año. (Hoja informativa de Golden Arrow, 16 de octubre de 2025)
También en septiembre de 2025, Golden Arrow informó la finalización del programa de muestreo adicional y el inicio del programa de excavación de zanjas en Noemi. (Publicación de Golden Arrow, 25 de septiembre de 2025)
En septiembre de 2025, Golden Arrow planeó iniciar la fase 3 de su programa de perforación en San Pietro durante el trimestre de diciembre de 2025. (Hoja informativa de Golden Arrow, 11 de septiembre de 2025)
En agosto de 2025, Golden Arrow planeó iniciar la fase 3 de su programa de perforación en San Pietro durante el trimestre de septiembre de 2025. (Hoja informativa de Golden Arrow, 16 de agosto de 2025)
En febrero de 2025, Golden Arrow informó la primera estimación de recursos minerales para San Pietro. (Publicación de Golden Arrow, 28 de febrero de 2025)                                                                                                                                                                                                                                                                    En diciembre de 2024, Golden Arrow informó que se completó la fase 2 del programa de perforación y que se espera que la primera estimación de recursos minerales se realice en el trimestre de marzo de 2025 para Rincones. (Hoja informativa de Golden Arrow del 10 de diciembre de 2024)
En octubre de 2024, Golden Arrow informó los resultados de perforación de tres pozos que forman parte de su campaña de DD de 10 000 m en San Pietro. El programa de perforación está aproximadamente completo en un 80 %. (Publicación de prensa de Golden Arrow del 31 de octubre de 2024)                                                                                                                                                                                                                                                                                                                                                                                                                                                                                                                                                                                                                                                  Golden Arrow inicia el primer programa de campo en el proyecto San Pietro Cobre Oro Cobalto, Chile (16 JUN 2022)
Golden Arrow compra el Proyecto de Oro-Cobre-óxido de hierro San Pietro , Chile (Press Release, 17 MAR 2022)</t>
  </si>
  <si>
    <t>GoldHaven Resources Corp.</t>
  </si>
  <si>
    <t>CSE
OTCQB
FSE</t>
  </si>
  <si>
    <t>GOH
GHVNF
4QS</t>
  </si>
  <si>
    <t>100% Apolo Exploraciones SpA</t>
  </si>
  <si>
    <t>Alicia</t>
  </si>
  <si>
    <t>140km sureste de Antofagasta</t>
  </si>
  <si>
    <t>https://goldhavenresources.com/</t>
  </si>
  <si>
    <t>La perforación de la Fase 1 se completó en el primer trimestre de 2021 (1500 m), la Fase 2 está programada para el tercer trimestre de 2021.</t>
  </si>
  <si>
    <t>100% en opción a GoldHaven. Operador: subsidiaria Oro Atacama Spa</t>
  </si>
  <si>
    <t>Coya</t>
  </si>
  <si>
    <t>25 km al sur de Copiapó</t>
  </si>
  <si>
    <t>1. Durante el año finalizado el 31 de julio de 2023, la Compañía decidió reorientar sus esfuerzos hacia sus Propiedades canadienses y dio de baja todas sus Propiedades chilenas y notificó a todos los Opcionantes rescindiendo sus Acuerdos de Opción (Financial Supplement, 31 JUL 2024, GOLDHAVE RESOURCES CORP)                                                                                                                                                                                                                                                                                                                                                                                                                                                                                                                  2. Conforme a un Acuerdo de Compra y Venta entre Austral Exploraciones SpA y la Compañía, GoldHaven ha comprado la concesión minera Coya 6, ubicada en la región de Copiapó de Chile mediante la emisión de 1.000.000 de acciones ordinarias a Austral Exploraciones SpA.</t>
  </si>
  <si>
    <t>100% en opción a GoldHaven</t>
  </si>
  <si>
    <t>Rio Loa</t>
  </si>
  <si>
    <t>-68,95373</t>
  </si>
  <si>
    <t>1. Durante el año finalizado el 31 de julio de 2023, la Compañía decidió reorientar sus esfuerzos hacia sus Propiedades canadienses y dio de baja todas sus Propiedades chilenas y notificó a todos los Opcionantes rescindiendo sus Acuerdos de Opción  (Financial Supplement, 31 JUL 2024, GOLDHAVE RESOURCES CORP)                                                                                                                                                                                                                                                                                                                                                                             2. La perforación de la Fase 1 se completó en el primer trimestre de 2021 (1500 m), la Fase 2 está programada para el tercer trimestre de 2021.</t>
  </si>
  <si>
    <t>Roma</t>
  </si>
  <si>
    <t>Configuración geológica prospectiva alineada NO en estructura principal de domo dacítico del Mioceno-Plioceno.</t>
  </si>
  <si>
    <t xml:space="preserve">Durante el año finalizado el 31 de julio de 2023, la Compañía decidió reorientar sus esfuerzos hacia sus Propiedades canadienses y dio de baja todas sus Propiedades chilenas y notificó a todos los Opcionantes rescindiendo sus Acuerdos de Opción  (Financial Supplement, 31 JUL 2024, GOLDHAVE RESOURCES CORP) </t>
  </si>
  <si>
    <t>Jacqueline</t>
  </si>
  <si>
    <t xml:space="preserve">Durante el año finalizado el 31 de julio de 2023, la Compañía decidió reorientar sus esfuerzos hacia sus Propiedades canadienses
y dio de baja todas sus Propiedades chilenas y notificó a todos los Opcionantes rescindiendo sus Acuerdos de Opción  (Financial Supplement, 31 JUL 2024, GOLDHAVE RESOURCES CORP) </t>
  </si>
  <si>
    <t>Valle</t>
  </si>
  <si>
    <t>Great Southern Copper PLC</t>
  </si>
  <si>
    <t>LSE</t>
  </si>
  <si>
    <t>GSCU</t>
  </si>
  <si>
    <t>Opción de compra 100% a 6 años</t>
  </si>
  <si>
    <t>San Lorenzo</t>
  </si>
  <si>
    <t>Evidencia de mineralización de estilo Cu-Au de pórfido, incluida la alteración de UST de alto nivel asociada con stocks monzoníticos alojados dentro.</t>
  </si>
  <si>
    <t>50 km al noreste de la ciudad costera de La Serena</t>
  </si>
  <si>
    <t>https://gscplc.com/index</t>
  </si>
  <si>
    <t>En el año que finalizó en marzo de 2023, GSC completó un programa de DD de 13 hoyos y 2958 m en San Lorenzo. (GSC 3/23 AR 28 de julio de 2023)                                                                                                                                                                                                                                                                                                                                                     La compañía posee el 100% de participación en el proyecto San Lorenzo que cubre un área de 25.680 hectáreas ubicado al noreste de la ciudad costera de La Serena en el norte de Chile; y el proyecto Especularita con una superficie de 13.799 hectáreas ubicado al sur del proyecto San Lorenzo (S&amp;P CAPITAL, 27 sep 20223)                                                                                                                                                                                                                                                                                                                                                                                                                                                                                                                                                                                                                                                                                                                            Comienza la perforación diamantina en el proyecto San Lorenzo Cu-Au Chile (PR, 11 JUL 2022)
Estudio de magnetismo terrestre identifica múltiples objetivos en San Lorenzo (Press Release, 23 MAY 2022)
Resultados del muestreo de trincheras confirman el potencial de mineralización estilo pórfido Cu-Au en San Lorenzo (Press Release, 21 FEB 2022)
Levantamiento magnético en tierra se completó en Proyecto San Lorenzo (10 ENE 2022)</t>
  </si>
  <si>
    <t>Monti Lithium</t>
  </si>
  <si>
    <t>Nuestros Proyectos - Monti Lithium</t>
  </si>
  <si>
    <t>El 20 de septiembre de 2023, GSC anunció que había ejecutado un Acuerdo de Opción que permite a la Compañía obtener el 100% del Proyecto de Litio Monti en Chile, ubicado en la región de Salar de Atacama, la región de producción de salmuera de litio más grande de Chile.</t>
  </si>
  <si>
    <t>Especularita</t>
  </si>
  <si>
    <t>17 km N de la ciudad de Combarbalá</t>
  </si>
  <si>
    <t>Cinturón metalogénico costero</t>
  </si>
  <si>
    <t>Valle Central</t>
  </si>
  <si>
    <t>1. En septiembre de 2023, la compañía recibió los resultados de su encuesta de muestreo de sedimentos de arroyos recientemente completada, que comenzó en febrero de 2023 y fue diseñada para proporcionar geoquímica de oro, metales básicos y oligoelementos a gran escala en toda el área del proyecto Especularita. Los resultados de la encuesta definieron patrones de zonificación de elementos múltiples dentro y alrededor de la extensa área de alteración de lithocap y han identificado objetivos para la exploración de Cu-Au a escala prospectiva de seguimiento (https://gscplc.com/projects/especularita)                                                                                                                                                                                                                                            2. Exploración temprana en Especularita identifica múltiples objetivos de Cu-Au (22 NOV 2022)
3. Comienza Campaña de Exploración 2022 en Proyecto Especularita (PR, 6 ABR 2022)</t>
  </si>
  <si>
    <t>Grupo Minero Las Cenizas S.A.</t>
  </si>
  <si>
    <t>Flores</t>
  </si>
  <si>
    <t>569.900 Cu</t>
  </si>
  <si>
    <t>Brechas</t>
  </si>
  <si>
    <t>75 km SE de Taltal</t>
  </si>
  <si>
    <t>Cordillera de La Costa</t>
  </si>
  <si>
    <t>Taltal</t>
  </si>
  <si>
    <t>https://www.cenizas.cl/</t>
  </si>
  <si>
    <t>Grupo Minero Las Cenizas S.A. completó la adquisición de Sociedad Contractual Minera Franke de KGHM Polska Miedz S.A. (PR, WSE:KGH,  26  ABR 2022).</t>
  </si>
  <si>
    <t>Halcones Precious Metals Corp.</t>
  </si>
  <si>
    <t>HPM</t>
  </si>
  <si>
    <t>Carachapampa</t>
  </si>
  <si>
    <t>100 km ESE of Diego de Almagro</t>
  </si>
  <si>
    <t>https://halconespreciousmetals.com/</t>
  </si>
  <si>
    <t>Halcones Precious Metals Corp. se dedica a la exploración y desarrollo de propiedades minerales en Canadá. La empresa explora oro, plata y otros depósitos. Tiene una participación del 100% en el proyecto Carachapampa, que comprende 12 concesiones que cubren un área de 2.868 hectáreas ubicadas al este de Nueva Esperanza. La empresa se constituyó en 2021 y tiene su sede en Toronto, Canadá.</t>
  </si>
  <si>
    <t>Hannan Metals Ltd.</t>
  </si>
  <si>
    <t>HAM</t>
  </si>
  <si>
    <t>Cerro Rolando</t>
  </si>
  <si>
    <t>100 km al noroeste de Calama</t>
  </si>
  <si>
    <t>Cinturón metalogénico del Paleoceno</t>
  </si>
  <si>
    <t>Home | Hannan Metals Limited</t>
  </si>
  <si>
    <t>Vancouver, Canadá – Hannan Metals Ltd. ("Hannan" o la "Compañía") (TSXV: HAN) (OTCPK: HANNF) se complace en anunciar el inicio de un programa geofísico terrestre rápido y rentable diseñado para ubicar con precisión los objetivos de perforación en el Proyecto Cerro Rolando, ubicado dentro del cinturón metalogénico del Paleoceno a 100 km al noroeste de Calama, en la Región 2 del norte de Chile (Hannanmetals, 26 ABR 2023).                                                                                                                                                                                                                                                                                                                                                                                                                                                                        Hannan Metals Ltd. acordó adquirir el Proyecto Cerro Rolando de un vendedor no revelado. El Proyecto Cerro Rolando está ubicado en El Loa, Chile (S&amp;P Capital, 21 MAR 2023).</t>
  </si>
  <si>
    <t>Herencia Resources Plc</t>
  </si>
  <si>
    <t xml:space="preserve">100% Opción de compra </t>
  </si>
  <si>
    <t>Picachos</t>
  </si>
  <si>
    <t>65.400 Cu</t>
  </si>
  <si>
    <t>40 km SSE de Coquimbo</t>
  </si>
  <si>
    <t>https://www.helixresources.com.au/</t>
  </si>
  <si>
    <t>Pastizal</t>
  </si>
  <si>
    <t>Mantos</t>
  </si>
  <si>
    <t>50 km al Sur de La Serena</t>
  </si>
  <si>
    <t> -71,153600</t>
  </si>
  <si>
    <t>1. Desde el 1 de enero de 2020, la Compañía ha cesado todas sus actividades comerciales en Chile. (Herencia Resources PLC, Annual Report and Financial Statements for the Financial Year Ended, 31 December 2023)                                                                                                                                                                                                                                                                                2. Desde su cancelación de AIM en 2019 la empresa no ha publicado información sobre la propiedad. Otras fuentes de información, como por ejemplo S&amp;P, reportan ausencia de publicación de información. Se presume desistido. (Cochilco, Nov 2022)
3. AIM - Cancelación - Herencia Resources Plc 27 de agosto de 2019, 02:00                                                                                                                                                                                                                                                                                                                                                                                                                                                                                                                                                                                                             4. Herencia no ha informado sobre la propiedad Picachos en más de dos años. Se presume que la compañía ya no tiene una opción sobre la propiedad. (S&amp;P 6 de junio de 2022)
5. En enero de 2018, Herencia completó su primer programa de perforación RC en el proyecto Pastizal. (Herencia PR 29 de enero de 2018)
6. A fines de 2017, Herencia planeaba realizar perforaciones en Picachos durante 2018. (Herencia 12/17 AR 16 de octubre de 2018)
7. En diciembre de 2017, Herencia comenzó una perforación RC de 3000 m en Pastizal/Picachos. (Herencia PR 5 de diciembre de 2017)
8. En octubre de 2017, Herencia completó la adquisición del 100% en Pastizal y el 50% del arrendamiento de Prodiga. La empresa iniciará en breve un programa de perforación   RC de 3.000 m en Picachos, incluido Pastizal. (Herencia R 24 de octubre de 2017)</t>
  </si>
  <si>
    <t>Guamanga</t>
  </si>
  <si>
    <t>50 Km SSE de Chañaral</t>
  </si>
  <si>
    <t>1. Desde el 1 de enero de 2020, la Compañía ha cesado todas sus actividades comerciales en Chile. (Herencia Resources PLC, Annual Report and Financial Statements for the Financial Year Ended, 31 December 2023)                                                                                                                                                                                                                                                                                2. Herencia Resources Plc concluyó un acuerdo con Consultoría y Servicios Mineros SA, o CSA, para explorar el área de arrendamiento de la mina Pastizal de esta última y otros arrendamientos asociados ubicados junto al proyecto de cobre y plata Picachos de la compañía en Chile. (S&amp;P Capital, 25 de octubre 2017)                                                                                                                                                    3 .El proyecto Pastizal está ubicado aproximadamente a 50 km al sur de la ciudad costera de La Serena. (Herencia PR 29 de octubre de 2015)</t>
  </si>
  <si>
    <t>Hot Chili Limited</t>
  </si>
  <si>
    <t>HCH</t>
  </si>
  <si>
    <t>Hot Chili Limited (73,92%)</t>
  </si>
  <si>
    <t>Costa Fuego</t>
  </si>
  <si>
    <t>Depósito de pórfido, skarn (metasomático), supergénico, hospedado en vetas</t>
  </si>
  <si>
    <t>20 km SSW de Vallenar</t>
  </si>
  <si>
    <t>https://www.hotchili.net.au/</t>
  </si>
  <si>
    <t>En diciembre de 2024, Hot Chili informó que amplió su programa de perforación RC de primera pasada con 2000 m adicionales y espera completarlo a fines de enero de 2025. (Hot Chili PR 18 de diciembre de 2024)                                                                                                                                                                                                                                                                                                                                              En octubre de 2024, Hot Chili inició su programa de perforación de primera pasada de 4000 m en La Verde. (Hot Chili PR 11 de noviembre de 2024)
En el trimestre de septiembre de 2024, Hot Chili informó que planea presentar la EIA a mediados de 2024 y completar los flujos de trabajo del Estudio de prefactibilidad a fines de 2024. Además, se perforaron dos pozos de perforación de 873 m adyacentes a la mina a cielo abierto de Productora. (Hot Chili 09/24 QR 31 de octubre de 2024)
Al finalizar el trimestre de septiembre de 2024, Hot Chili completó la perforación hidrogeológica en Costo Fuego. (Hot Chili PR 31 de octubre de 2024)
En el año que finaliza en junio de 2024, Hot Chili ha ampliado Costa Fuego mediante la adquisición de las áreas Cometa, Marsellesa, Cordillera y Domeyko. Además, se completó la perforación en Mina Cordillera. Además, el proyecto Costa Fuego PFS sigue en camino de ser entregado a fines de 2024. (Hot Chili 6/24 AR 27 de septiembre de 2024)
Durante el trimestre de junio de 2024, Hot Chili completó siete pozos que totalizan el programa de perforación de 405 m en Productora. (Hot Chili 6/24 QR 30 de julio de 2024)</t>
  </si>
  <si>
    <t>La verde</t>
  </si>
  <si>
    <t>Cortadera</t>
  </si>
  <si>
    <t>65 KM SE de Huasco</t>
  </si>
  <si>
    <t>En julio de 2020, Hot Chili anunció que la estimación inicial de recursos en Cortadera seguía en camino para entregarse a fines de julio de 2020. (Hot Chili PR 10 de julio de 2020)</t>
  </si>
  <si>
    <t xml:space="preserve">Cometa </t>
  </si>
  <si>
    <t>45 Km SSE de Vallenar</t>
  </si>
  <si>
    <t>-70,485260</t>
  </si>
  <si>
    <t>1.El proyecto se encuentra actualmente bajo revisión estratégica y se espera que se anuncie un plan de exploración en septiembre de 2025.(Boston 7/25 QR Junio 2025)                                                                                                                                                                                                                                                                                                                           2. La empresa Bastion Minerals Limited firmo un acuerdo de opción vinculante con Hot Chili Limited (ASX: HCH, Hot Chili), que cotiza en la ASX, para vender el activo Cometa de la Compañía a Hot Chili por hasta US$3,3 millones, como se anunció el 21 de febrero de 2024 (Acuerdo de opción). La Compañía recibió el primer pago de US$100.000 en febrero de 2024, lo que le otorga exclusividad para ejecutar el acuerdo de opción por un período de hasta 12 meses a partir de la fecha de pago.(Interim Report (SR)) https://www.capitaliq.spglobal.com/web/client#news/docviewer?id=83308351                                                                                                                                                                                                                                                                                                                                                                                                                                                                                               3. Durante el trimestre de junio de 2023, Bastion planeó seguir adelante con el programa de perforación en Cometa. (Bastion 6/23 QR 31 de julio de 2023)
4. En abril de 2023, Bastion informó que el estudio de IP comenzaría en abril en Centauro, Venus y Orion en Cometa. (Bastion PR 4 de abril de 2023)</t>
  </si>
  <si>
    <t>Interra Copper Corp.</t>
  </si>
  <si>
    <t>IMCX</t>
  </si>
  <si>
    <t>Tres Marias</t>
  </si>
  <si>
    <t>Ag, Pb, Zn</t>
  </si>
  <si>
    <t>Cu, Ag, Pb, Zn</t>
  </si>
  <si>
    <t>skarn polimetalico</t>
  </si>
  <si>
    <t>175 km NE de Antofagasta</t>
  </si>
  <si>
    <t xml:space="preserve"> Faja Metalogenética Central del Paleoceno-Eoceno Inferior.</t>
  </si>
  <si>
    <t>Depresion Intermadia</t>
  </si>
  <si>
    <t>https://www.interracoppercorp.com/</t>
  </si>
  <si>
    <t>En marzo de 2025, Copper Quest informó que la empresa cambió su nombre de Interra Copper Corp. a Copper Quest Exploration Inc. (Copper Quest PR, 3 de marzo de 2025).                                                                                                                                                                                                                          1. En septiembre de 2023, Interra Copper informó que había completado 6 pozos de perforación RC, con un total de 1.896 metros, de un total planificado de 10.500 metros. Además, la empresa anunció la finalización exitosa de estudios de polarización inducida, magnética y aerotransportada como parte de sus actividades de exploración en curso. (Interra Copper PR 8 de septiembre de 2023)
2. En junio de 2023, Interra Copper completó el programa de perforación de la Fase 1 en Tres Marías. (Interra Copper PR 8 de septiembre de 2023)</t>
  </si>
  <si>
    <t>Key Mining Corp.</t>
  </si>
  <si>
    <t>Gold Express Mines Spa (100%)</t>
  </si>
  <si>
    <t>Cerro Blanco</t>
  </si>
  <si>
    <t>Rutilio</t>
  </si>
  <si>
    <t>Rutilio diseminado</t>
  </si>
  <si>
    <t>15 km al Sur de Freirina</t>
  </si>
  <si>
    <t>https://keyminingcorp.com/</t>
  </si>
  <si>
    <t>Kingsgate Consolidated Limited</t>
  </si>
  <si>
    <t>KCN</t>
  </si>
  <si>
    <t>100% Kingsgate</t>
  </si>
  <si>
    <t>Nueva Esperanza</t>
  </si>
  <si>
    <t>505.023 oz/oro</t>
  </si>
  <si>
    <t>83.276.863 oz/plata</t>
  </si>
  <si>
    <t>140 km al NE de Copiapó</t>
  </si>
  <si>
    <t>https://www.kingsgate.com.au/</t>
  </si>
  <si>
    <t>1.En el trimestre de septiembre de 2024, Kingsgate anunció su expectativa de publicar una estimación actualizada de recursos y reservas para Nueva Esperanza para diciembre de 2024. (Kingsgate 09/24 QR 30 de octubre de 2024)
2. Durante el año finalizado en junio de 2024, no se realizó ningún trabajo de exploración en Nueva Esperanza. Además, la estimación de recursos minerales y reservas de mineral también se mantuvo igual. (Kingsgate 06/24 AR 18 de septiembre de 2024)                                                                                                                                                                                                                                                                                                                                                      3. Durante el año finalizado en junio de 2023, la estimación de recursos minerales y reservas de mineral se mantuvo igual en Nueva Esperanza. (Kingsgate AR 6/23 29 de septiembre de 2023).                                                                                                                                                                                                                                                                                                                                                                                4. Kingsgate ha avanzado con algunos interesados en adquirir Nueva Esperanza, para lo que se ha realizado el debido due diligence. No se llevó a cabo ninguna exploración en el proyecto. (Kingsgate, 29 JUL 2022)
5. TDG ha notificado a Kingsgate Consolidated Limited ("Kingsgate") que anticipa que ciertas condiciones previas a la adquisición ("Adquisición") del proyecto de plata y oro "Nueva Esperanza" de conformidad con los términos del acuerdo definitivo (el "Contrato") entre la Compañía y Kingsgate no se cumplirá antes de la fecha límite para la finalización de la Adquisición el 31 de enero de 2022 y, por lo tanto, TDG anticipa que rescindirá el Acuerdo en dicha fecha. Los resultados de los programas de exploración y perforación de TDG para 2021 en su cartera de proyectos en el Corredor de Producción Toodoggone han superado las expectativas de la Compañía y ahora la Compañía tiene la intención de concentrar el 100 % de sus esfuerzos allí. (TDG, 18 ENE 2022 )</t>
  </si>
  <si>
    <t>Korea Resources Corporation or Korea Mine Rehabilitation and Mineral Resources Corporation</t>
  </si>
  <si>
    <t>Corea del Sur</t>
  </si>
  <si>
    <t xml:space="preserve">Inversiones de Desarrollo Inmo 70%
Samsung C&amp;T Corp. 18%
Korea Resources Corp. 12%
</t>
  </si>
  <si>
    <t>Nx Uno</t>
  </si>
  <si>
    <t>K, Potash</t>
  </si>
  <si>
    <t>Li,Kotash, Potash</t>
  </si>
  <si>
    <t xml:space="preserve">                                                                                                                                                                                                                                                                                                                                                                                                                                                                                                                                                                                                                                                                                                                                                                   </t>
  </si>
  <si>
    <t>Lithium Chile Inc.</t>
  </si>
  <si>
    <t>LITH</t>
  </si>
  <si>
    <t>Helados</t>
  </si>
  <si>
    <t>195 km ESE de Calama</t>
  </si>
  <si>
    <t>Lithium Chile | 13 Premier Projects In The World’s Highest-Grade District!</t>
  </si>
  <si>
    <t>Lithium Chile esperaba que el programa de perforación en Helados comenzara a fines del trimestre de junio de 2018. (PR 22 MAY 2018)</t>
  </si>
  <si>
    <t>Salar de Atacama</t>
  </si>
  <si>
    <t>100 km al SE de Calama</t>
  </si>
  <si>
    <t>Wealth completed four-holes, 1,111-m drill program at Ollague Salar. The company expected to publish a maiden NI 43-101 resource at Ollague Salar following the completion of laboratory work and analyses. (PR 28 SEP 2022)</t>
  </si>
  <si>
    <t>Salar de Ollague</t>
  </si>
  <si>
    <t>150 km NNE de Calama</t>
  </si>
  <si>
    <t>Lithium Chile informó que finalizó los términos de Spin Out de su cartera de propiedades de cobre/oro/plata (CGS). (PR 14 FEB 2018)
Adquisición de propiedades de Fortuna y Salvadora completada (11 SEP 2014). Sale inactivo en S&amp;P.</t>
  </si>
  <si>
    <t>Cu,Au,Ag</t>
  </si>
  <si>
    <t>Brechas y vetas</t>
  </si>
  <si>
    <t>95 km NE de La Serena</t>
  </si>
  <si>
    <t>Lithium Chile completó la fase tres del programa de exploración en Carmona. También tiene previsto realizar estudios de P.I. en las zonas central y meridional. (PR 1 JUL 2021)
A mediados de diciembre de 2020, Lithium Chile completó el programa de muestreo adicional en Carmona. (Litio Chile PR 15 dic 2020)</t>
  </si>
  <si>
    <t>Carmona</t>
  </si>
  <si>
    <t>30 km al ENE de Monte Patria</t>
  </si>
  <si>
    <t>Lithium Chile Spa</t>
  </si>
  <si>
    <t xml:space="preserve"> BMG Resources JV 50%</t>
  </si>
  <si>
    <t>Salar West</t>
  </si>
  <si>
    <t>160 km al SSE de Calama</t>
  </si>
  <si>
    <t>1. BMG Resources comenzará perforación de Salar West en Chile . El programa inicial consiste en dos hoyos, cada uno de 200m (16 OCT 2024) (https://www.redimin.cl/bmg-resources-comenzara-perforacion-de-salar-west-en-chile/ )                                                                                                                                                                                                                                                                                                                                                                                                                                                        2.BMG se movió para suspender toda la actividad laboral en Salar West debido a COVID-19 y evaluará el impacto continuo. (QR 30 ABR 2020).</t>
  </si>
  <si>
    <t>Lodestar Minerals Limited</t>
  </si>
  <si>
    <t>LSR</t>
  </si>
  <si>
    <t>Darwin</t>
  </si>
  <si>
    <t>Cu, Fe</t>
  </si>
  <si>
    <t>Au, Cu, Fe</t>
  </si>
  <si>
    <t>75 km SW of Copiapo</t>
  </si>
  <si>
    <t>https://www.lodestarminerals.com.au/site/content/</t>
  </si>
  <si>
    <t>En noviembre de 2025, Lodestar tenía previsto comenzar la perforación en Three Saints en diciembre de 2025. (Comunicado de prensa de Lodestar, 7 de noviembre de 2025)
En el año que finalizó en junio de 2025, Lodestar informó que había iniciado trabajos de reconocimiento, muestreo de suelos y geofísica en Darwin, abarcando una extensión de la concesión minera. (Informe anual de Lodestar 6/25, 11 de octubre de 2025)
En julio de 2025, Lodestar planeaba realizar un estudio geofísico en Darwin. (Comunicado de prensa de Lodestar, 7 de julio de 2025)
En junio de 2025, Lodestar planeaba llevar a cabo un programa de perforación en Darwin en septiembre de 2025. (Comunicado de prensa de Lodestar, 23 de junio de 2025)
En abril de 2025, Lodestar informó de la finalización del programa inaugural de perforación RC de 16 pozos y 2026 m en Darwin. (Comunicado de prensa de Lodestar, 22 de abril de 2025)
En marzo de 2025, Lodestar inició un programa de perforación RC de 15 pozos, con un total de 2000 m, en Darwin. (Comunicado de prensa de Lodestar, 26 de marzo de 2025)
En febrero de 2025, Lodestar planeó realizar 2000 m de perforación RC, programada para marzo en Darwin. (Comunicado de prensa de Lodestar, 27 de febrero de 2025)</t>
  </si>
  <si>
    <t>Nicanor</t>
  </si>
  <si>
    <t>Lodestar Minerals (ASX: LSR) anunció su retiro del acuerdo vinculante firmado con Consultoría y Servicios Mineros para adquirir una participación en el proyecto Nicanor, ubicado en Chile. El acuerdo original, firmado en julio, contemplaba que Lodestar podía obtener hasta un 75% de participación en el proyecto, con opción de adquirirlo en su totalidad. (https://www.reporteminero.cl/noticia/noticias/2025/11/lodestar-minerals-retiro-proyecto-nicanor-three-saints-chile-2025#:~:text=Lodestar%20Minerals%20(ASX:LSR),informado%20Mining.com.au.)</t>
  </si>
  <si>
    <t>Los Andes Copper Ltd.</t>
  </si>
  <si>
    <t>LA</t>
  </si>
  <si>
    <t>Vizcachitas</t>
  </si>
  <si>
    <t>Mo, Ag</t>
  </si>
  <si>
    <t>Cu, Mo, Ag</t>
  </si>
  <si>
    <t>130 km al ENE de Valparaiso</t>
  </si>
  <si>
    <t>Los Andes</t>
  </si>
  <si>
    <t>https://losandescopper.com</t>
  </si>
  <si>
    <t>En diciembre de 2023, Metalla Royalty informó que el propietario ha reanudado la perforación de exploración y optimización donde varios objetivos incluyen posibles extensiones de recursos y espera completar un estudio de viabilidad entre 2023 y 2024, con un posible inicio de la producción comercial en 2029. (Metalla Royalty PR 6 de diciembre de 2023)
En septiembre de 2023, Los Andes informó que se espera que la estrategia final para el proceso de licencia y los estudios de referencia se completen durante el trimestre de diciembre de 2023. (Los Andes PR 5 de septiembre de 2023)
En junio de 2023, Los Andes ahora estaba autorizado a reiniciar la perforación en Vizcachitas. (Los Andes PR 16 de junio de 2023)
En febrero de 2023, Los Andes anunció los resultados actualizados del estudio PFS para Vizcachitas. (Los Andes PR 23 de febrero de 2023                                                                                                                                                                                                                                                                                                                                                                   Los Andes firmó una carta de intención con Desala Petorca SPA para utilizar agua de mar desalinizada para Vizcachitas. (PR 20 SEP 2022)</t>
  </si>
  <si>
    <t>Macro Metals Limited</t>
  </si>
  <si>
    <t>KFE</t>
  </si>
  <si>
    <t>Salar Verde</t>
  </si>
  <si>
    <t>135 km al SSE de Iquique</t>
  </si>
  <si>
    <t>Iquique</t>
  </si>
  <si>
    <t> -69,749730</t>
  </si>
  <si>
    <t>Kogi Iron Limited |</t>
  </si>
  <si>
    <t xml:space="preserve">A mediados de diciembre de 2022, Kogi Iron Limited cambió su nombre a Macro Metals Limited. (Comunicado de prensa de Macro, 15 de diciembre de 2022)                                                                                                                                                                                                                                                                      El Proyecto Salar Verde cubría dos bloques de concesión, Seger, que consta de 32 concesiones mineras por un total de 7.600 hectáreas y Verde Sol que consta de 77 concesiones por un total de 21.350 hectáreas. (PR 30 NOV 2022)                                                                                                                                                                                                                                                                                                   A mediados de diciembre de 2022, Kogi Iron Limited cambió su nombre a Macro Metals Limited. (Macro PR 15 de diciembre de 2022).       </t>
  </si>
  <si>
    <t>Mantos Grandes Resources Chile SpA </t>
  </si>
  <si>
    <t>Grupo los Nogales S.A.</t>
  </si>
  <si>
    <t xml:space="preserve">Janett </t>
  </si>
  <si>
    <t>Mantos Grandes Resources Chile SpA, unidad de Nobel Resources Corp. (TSXV:NBLC), adquirió el Proyecto Janett a Austral Exploraciones SpA por US$740.000 el 1 de abril de 2025. El proyecto se ubica en la Región de Antofagasta, Chile. (S&amp;P Global)</t>
  </si>
  <si>
    <t>Nobel Resources Corp.</t>
  </si>
  <si>
    <t>Cuprita</t>
  </si>
  <si>
    <t>A 36 km al sureste de Diego de Almagro</t>
  </si>
  <si>
    <t>Cinturón de Pórfidos de Cobre del Paleoceno</t>
  </si>
  <si>
    <t>-26,615970,</t>
  </si>
  <si>
    <t>https://www.nobel-resources.com/</t>
  </si>
  <si>
    <t xml:space="preserve">En octubre de 2025, Nobel informó que había recibido todos los permisos necesarios para iniciar la perforación DD en Cuprita a principios de noviembre. (Nobel PR, 21 de octubre de 2025). Mantos Grandes Resources Chile SpA, es unidad de Nobel Resources Corp. </t>
  </si>
  <si>
    <t>Marimaca Copper Corp.</t>
  </si>
  <si>
    <t>MARI</t>
  </si>
  <si>
    <t>Marimaca</t>
  </si>
  <si>
    <t>Carbonate Replacement (incl Manto), Iron Oxide Copper Gold (IOCG)</t>
  </si>
  <si>
    <t>55 km al NNE de Antofagasta</t>
  </si>
  <si>
    <t>https://marimaca.com/es</t>
  </si>
  <si>
    <t>1. En septiembre de 2024, Marimaca completó el programa de muestreo de canales en Marimaca. Además, la compañía había planeado una campaña de perforación de fase 1 de siete pozos para 2000 m seguida de un programa de perforación de nueve pozos para 2500 m en Marimaca. (Marimaca PR 3 de septiembre de 2024)
2. En junio de 2024, Matimaca planeó comenzar el programa de perforación en el semestre que finalizó en diciembre de 2024 en MOD. (Marimaca PR 2 de julio de 2024)
3. En abril de 2024, Marimaca anunció la finalización del programa de perforación de expropiación en enero de 2024 en Marimaca. Además, programó la finalización del DFS de Marimaca para fines del trimestre de diciembre de 2024. (Marimaca PR 15 de abril de 2024)
4. En noviembre de 2023, Marmica completó 6 fases de un extenso trabajo de prueba metalúrgica en Marimaca. (Marimaca PR 6 de noviembre de 2023)
5. En julio de 2023, Osisko informó que Marimaca completó 5 fases de un extenso trabajo de prueba metalúrgica y que está en marcha una sexta fase de pruebas metalúrgicas, que se espera que defina el diagrama de flujo del estudio de viabilidad planificado que se publicará en el trimestre de marzo de 2024 en Marimaca. (Osisko PR 6 de julio de 2023)
6. En mayo de 2023, Marimaca informó una estimación actualizada de recursos minerales por un total de 238 millones de toneladas métricas con una ley de 0,44 % de Cu en Marimaca. (Marimaca PR 18 de mayo de 2023)
7. En marzo de 2023, Marimaca completó su segunda evaluación de desempeño ESG independiente a través del informe ESG de Dugbee en Marumaca. (Marimaca PR 9 de marzo de 2023)
También en febrero de 2023, Marimaca planeó comenzar un programa DD de cinco pozos en Marimaca. (Marimarca PR 15 de febrero de 2023)
En febrero de 2023, Marimaca planeó un programa de perforación adicional en Marimaca durante el trimestre de marzo de 2023. (Marimaca PR 6 de febrero de 2023)
En enero de 2023, Marimaca planeó publicar una estimación actualizada de recursos minerales en la mitad de junio de 2023 en Marimaca. (Marimaca PR 23 de enero de 2023)                                                                                                                                                                                                                                                                                                                                                                                                                   Marimaca anunció que la campaña de perforación del año 2022 consistió en más de 41,500 m de programa RC y DD entre la zona MOD y MAMIX en Marimaca. (PR 05 DIC 2022)</t>
  </si>
  <si>
    <t>Celeste</t>
  </si>
  <si>
    <t>Fe, Cu, Au</t>
  </si>
  <si>
    <t>40 km al NW de Chañaral</t>
  </si>
  <si>
    <t>Llancahue</t>
  </si>
  <si>
    <t>Hydrotermal breccia</t>
  </si>
  <si>
    <t>38 km al SE de Talca</t>
  </si>
  <si>
    <t>Linares</t>
  </si>
  <si>
    <t>(ex-Coro Mining)</t>
  </si>
  <si>
    <t>Chacay</t>
  </si>
  <si>
    <t>Geothermal breccias</t>
  </si>
  <si>
    <t>40 km al NE de Antofagasta</t>
  </si>
  <si>
    <t>Masglas America Corporation SpA</t>
  </si>
  <si>
    <t>Otros</t>
  </si>
  <si>
    <t>Los Azules</t>
  </si>
  <si>
    <t>Mo, Au, Ag</t>
  </si>
  <si>
    <t>50 km al este de Copiapó</t>
  </si>
  <si>
    <t>https://masglas.com/</t>
  </si>
  <si>
    <t>Colla Kananchiari</t>
  </si>
  <si>
    <t>130 km al NNW de Santiago</t>
  </si>
  <si>
    <t>Santiago</t>
  </si>
  <si>
    <t> -70,964000</t>
  </si>
  <si>
    <t>Masglas cambió el nombre del proyecto a Colla Kananchiari. (PR 20 MAR 2018)</t>
  </si>
  <si>
    <t>Platon</t>
  </si>
  <si>
    <t>Cu,Au,Mo</t>
  </si>
  <si>
    <t>60 km al NE de Copiapó</t>
  </si>
  <si>
    <t>Mali</t>
  </si>
  <si>
    <t>55 km al NE de Copiapó</t>
  </si>
  <si>
    <t>Poseidon</t>
  </si>
  <si>
    <t>35 km al NE de Copiapó</t>
  </si>
  <si>
    <t>Q´Inti</t>
  </si>
  <si>
    <t>Au,Mo</t>
  </si>
  <si>
    <t>Aguilucho</t>
  </si>
  <si>
    <t>Pórfido/Epitermal</t>
  </si>
  <si>
    <t>Epithermal veins</t>
  </si>
  <si>
    <t>45 km al Este de Copiapó</t>
  </si>
  <si>
    <t>Condor</t>
  </si>
  <si>
    <t>Cu,Au, Mo</t>
  </si>
  <si>
    <t>55 km al SE de Copiapó</t>
  </si>
  <si>
    <t>Triskelion</t>
  </si>
  <si>
    <t>35 km al NE de Vallenar</t>
  </si>
  <si>
    <t>Llano</t>
  </si>
  <si>
    <t>30 km al Sur de Vallenar</t>
  </si>
  <si>
    <t>La Compañía/MCAL adquirió las propiedades Llanos/Mercedes de conformidad con el ejercicio de un acuerdo de opción por una contraprestación total de US$2 millones pagaderos entre 2019 y 2023. Además, las propiedades Llanos y Mercedes están sujetas a un retorno neto de explotación (NSR) del 1%. La Compañía/MCAL tiene una opción de compra por US$0,5 millones dentro de los 24 meses a partir del inicio de la producción comercial de las propiedades.( Marimaca copper corp, annual information form march 26, 2024)</t>
  </si>
  <si>
    <t>Medinah Minerals (MDMN): Las Dos Marias Gold Skarn Potential By... (advfn.com)</t>
  </si>
  <si>
    <t>Teseo</t>
  </si>
  <si>
    <t>30 km al Norte de Combarbalá</t>
  </si>
  <si>
    <t>Combarbalá</t>
  </si>
  <si>
    <t>Metalla Royalty &amp; Streaming Ltd.</t>
  </si>
  <si>
    <t>MTA</t>
  </si>
  <si>
    <t>Puchuldiza</t>
  </si>
  <si>
    <t>Hot Spring Au-Ag</t>
  </si>
  <si>
    <t>110 km al NE de Huara</t>
  </si>
  <si>
    <t>MGX Minerals Announces Drilling at Francisco Basin Lithium (globenewswire.com)</t>
  </si>
  <si>
    <t>MGX informó que se inició un programa de perforación de cinco barrenos en la cuenca Francisco. (PR 13 DIC 2018)</t>
  </si>
  <si>
    <t>MGX Minerals Inc.</t>
  </si>
  <si>
    <t xml:space="preserve">OTCEM </t>
  </si>
  <si>
    <t>MGXM.F</t>
  </si>
  <si>
    <t>(50% Chilean Lithium Salars Hidgs)</t>
  </si>
  <si>
    <t>Laguna Brava</t>
  </si>
  <si>
    <t>Li, Mg</t>
  </si>
  <si>
    <t>210 km al NE de Copiapó</t>
  </si>
  <si>
    <t>https://www.mgxminerals.com/</t>
  </si>
  <si>
    <t>1. La empresa no ha informado sobre el proyecto durante dos años y se presume que ha sido abandonada. (S&amp;P Nov 2023)
2. En agosto de 2018, MGX informó que CLSH encargó un programa de perforación de reconocimiento de cuatro pozos en diciembre de 2017 en Laguna Brava. CLSH completó un programa geofísico en el proyecto en febrero de 2018. (Comunicado de prensa de MGX Minerals del 8 de agosto de 2018; comunicado de prensa del 10 de septiembre de 2018)     3. MGX Minerals Inc. acordó adquirir una participación del 50% en los proyectos Laguna Escondida, Laguna Brava y Laguna Negro Francisco de la empresa chilena Lithium Salars SpA con sede en Perth, Australia. Los proyectos están ubicados en la Región de Atacama de Chile  (S&amp;P Capital,  08-08-2018)</t>
  </si>
  <si>
    <t>Mine Discovery Fund Pty Ltd.</t>
  </si>
  <si>
    <t xml:space="preserve">Mine Discovery Fund Pty Ltd 100% </t>
  </si>
  <si>
    <t>Rubi</t>
  </si>
  <si>
    <t>Calcosina, Calcopirita, Pirita</t>
  </si>
  <si>
    <t>40 Km al Este de Diego de Almagro</t>
  </si>
  <si>
    <t>https://www.minediscoveryfund.com/</t>
  </si>
  <si>
    <t>1. Mine Discovery Fund Pty Ltd. habría adquirido una participación del 80% en el proyecto Rubi de Mirasol Resources Ltd., mediante una operación de participación accionaria y joint venture. El proyecto está ubicado en Atacama, Chile (S&amp;P Capital. 25 ABR 2023).</t>
  </si>
  <si>
    <t>Minera Bornita</t>
  </si>
  <si>
    <t>Private Equity (INMOBILIARIA E INVERSIONES LAS HUALTATAS SPA - Minera Bornita Spa)</t>
  </si>
  <si>
    <t>Atacamita</t>
  </si>
  <si>
    <t>En Atacamita las principales unidades geológicas corresponden a Basalto, Anfíbol Monzogranito, Biotita Monzogranito, Biotita Monzodiorita y stocks locales de pórfido, con edad Oligoceno (U/Pb). A excepción de los basaltos tardíos, las rocas están afectadas por una intensa alteración y mineralización oxidada. (Minera Bornita, Proyecto Atacamita, 07 DIC 2022)</t>
  </si>
  <si>
    <t xml:space="preserve"> 120 km SE de Ovalle</t>
  </si>
  <si>
    <t>Cinturón metalogénico de edad Mioceno y Eoceno</t>
  </si>
  <si>
    <t xml:space="preserve"> Precordillera de Los Andes</t>
  </si>
  <si>
    <t>Ovalle</t>
  </si>
  <si>
    <t>https://www.minerabornita.cl</t>
  </si>
  <si>
    <t>América</t>
  </si>
  <si>
    <t>Cu,Cu, Mo</t>
  </si>
  <si>
    <t>Localizado regionalmente en la Formación Hornitos (rocas sedimentarias volcánicas), intrusionado por el plutón El Carrizo (Cretácico superior sup. al cinturón paleceno inferior). (Minera Bornita spa, 07 DIC 2022)</t>
  </si>
  <si>
    <t xml:space="preserve"> 121 km SE de Ovalle</t>
  </si>
  <si>
    <t>Minera Joy Spa</t>
  </si>
  <si>
    <t xml:space="preserve"> SUBSIDIARIA DE Montero Mining and Exploration Ltd. (100%.)</t>
  </si>
  <si>
    <t>Elvira</t>
  </si>
  <si>
    <t>135 km E of Antofagasta</t>
  </si>
  <si>
    <t>Potrero</t>
  </si>
  <si>
    <t>54,9 km al SE de El Salvador</t>
  </si>
  <si>
    <t>Minera San Geronimo</t>
  </si>
  <si>
    <t>Condoriaco</t>
  </si>
  <si>
    <t>Relave</t>
  </si>
  <si>
    <t>45 km al ENE de Coquimbo</t>
  </si>
  <si>
    <t>Home - Minera San Gerónimo (cmsg.cl)</t>
  </si>
  <si>
    <t>A partir de noviembre de 2010, Minera San Gerónimo estaba desarrollando el proyecto aurífero Condoriaco. La EIA fue aprobada en mayo para producir 643,000 oz / a de oro dore de 120,000 tm / a de mineral y relaves. (23 NOV 10). Inactiva en S&amp;P</t>
  </si>
  <si>
    <t>Mineros S.A.</t>
  </si>
  <si>
    <t>Colombia</t>
  </si>
  <si>
    <t>BVC</t>
  </si>
  <si>
    <t>La Pepa</t>
  </si>
  <si>
    <t>110 km al este de Copiapo</t>
  </si>
  <si>
    <t>https://mineros.com.co/es/Nuestras-Operaciones</t>
  </si>
  <si>
    <t>En agosto de 2025, Mineros planeó una evaluación económica preliminar en La Pepa. (Comunicado de prensa de Mineros, 11 de agosto de 2025)
En agosto de 2023, Pan American Silver informó una estimación actualizada de minerales en La Pepa. (Comunicado de prensa de Pan American, 24 de agosto de 2023)
Durante el trimestre de marzo de 2023, Mineros informó que no hubo cambios en La Pepa. (Análisis y discusión de la administración de Mineros, 8 de mayo de 2023)</t>
  </si>
  <si>
    <t>Mirasol Resources Ltd.</t>
  </si>
  <si>
    <t>MRZ</t>
  </si>
  <si>
    <t>Inca</t>
  </si>
  <si>
    <t>Ag, Cu, Pb, Sb, As</t>
  </si>
  <si>
    <t>Au, Ag, Cu, Pb, Sb, As</t>
  </si>
  <si>
    <t>Epithermal High Sulphidation, Iron Oxide Copper Gold (IOCG), Porphyry Deposit</t>
  </si>
  <si>
    <t>50 km al SSE de Diego de Almagro</t>
  </si>
  <si>
    <t>Diego de Almagro</t>
  </si>
  <si>
    <t>https://mirasolresources.com</t>
  </si>
  <si>
    <t>En septiembre de 2023, Mirasol inició el programa de perforación inaugural en Vania South, en Inca. También se completó recientemente el estudio de suelos geoquímicos, geofísica terrestre y aerotransportada con MT móvil (Mirasol PR, 11 de septiembre de 2023).
En junio de 2023, Mirasol informó que el programa de exploración 2022/2023 continúa avanzando hacia la perforación que comenzará en julio de 2023 en Vania. La compañía también planeó un estudio aerotransportado en Vania y Rubi. (Mirasol PR, 29 de junio de 2023).
En septiembre de 2022, Mirasol identificó nuevos objetivos de perforación y planificó un programa de perforación para el trimestre de diciembre de 2022. Además, la compañía movilizó un equipo de estudio de IP para estudiar un segundo objetivo de perforación potencial en Vania South. (Mirasol PR, 7 de septiembre de 2022).
En junio de 2021, Mirasol completó el programa de 8 pozos y 1417 DD en Inca. Además, Mirasol cumplió con el compromiso mínimo de perforación y los gastos de exploración requeridos para los primeros dos años según el acuerdo de opción con Newmont. (Mirasol PR 30 de junio de 2021)</t>
  </si>
  <si>
    <t>49% de propietario desconocido</t>
  </si>
  <si>
    <t>Vaquillas</t>
  </si>
  <si>
    <t>230 kms al noroeste de Copiapó</t>
  </si>
  <si>
    <t xml:space="preserve"> -26,035300</t>
  </si>
  <si>
    <t>-68,586610</t>
  </si>
  <si>
    <t>Mirasol identificó nuevos objetivos de perforación nuevos y un programa de perforación planificado en el trimestre de diciembre de 2022. Además, la compañía movilizó un equipo de inspección IP para inspeccionar un segundo objetivo de perforación potencial en Vania South. (PR 7 SEP 2022)</t>
  </si>
  <si>
    <t>Altazor</t>
  </si>
  <si>
    <t>220 kms sudeste de Calama</t>
  </si>
  <si>
    <t xml:space="preserve"> -24,144250</t>
  </si>
  <si>
    <t>-67,805750</t>
  </si>
  <si>
    <t>Newcrest informó que el compromiso con las comunidades locales continuó de bajo nivel de acuerdo con las restricciones de COVID-19 y las regulaciones locales en Altazor. (QR 31 MAR 2021). Mirasol planificó un programa de perforación de 2.000 m en Altazor que está sujeto a un proceso continuo de participación comunitaria. (PR 5 AGO 2020)</t>
  </si>
  <si>
    <t>Indra</t>
  </si>
  <si>
    <t>Desistido</t>
  </si>
  <si>
    <t>195 kms al sudeste de Antofagasta</t>
  </si>
  <si>
    <t xml:space="preserve"> -25,232960</t>
  </si>
  <si>
    <t xml:space="preserve"> -69,521840</t>
  </si>
  <si>
    <t>Mirasol informó de que abandonará el proyecto Indra y centrará la exploración y el desarrollo de negocio en otras oportunidades. (PR 19 DIC 2019)</t>
  </si>
  <si>
    <t>Los Amarillos</t>
  </si>
  <si>
    <t>epithermal</t>
  </si>
  <si>
    <t>95 km al este de Chañaral</t>
  </si>
  <si>
    <t xml:space="preserve"> -26,203100</t>
  </si>
  <si>
    <t>-69,690200</t>
  </si>
  <si>
    <t>Mirasol completó el programa de zanjas que incluye 21 zanjas para un total de 1,128 m en Los Amarillos. (PR 7 MAY 2020)</t>
  </si>
  <si>
    <t>Zeus</t>
  </si>
  <si>
    <t>epitermal de pórfido de alta sulfuración</t>
  </si>
  <si>
    <t xml:space="preserve">235 kms al noreste de Copiapó </t>
  </si>
  <si>
    <t xml:space="preserve"> -26,090620</t>
  </si>
  <si>
    <t xml:space="preserve"> -68,445460</t>
  </si>
  <si>
    <t>El mapeo geológico, el muestreo y la geofísica del suelo se han completado en Zeus y los datos se están interpretando para definir los objetivos de perforación antes de la próxima temporada de campo andina. (QR 30 JUN 2018)</t>
  </si>
  <si>
    <t>Sobek</t>
  </si>
  <si>
    <t>100 km Este de Vallenar</t>
  </si>
  <si>
    <t>Copiapo</t>
  </si>
  <si>
    <t>En noviembre de 2025, Mirasol inició el estudio geofísico terrestre de IP y MT con vectorización profunda 2025/26 en Sobek. (Mirasol PR, 1 de diciembre de 2025)
En septiembre de 2025, Mirasol planeó iniciar un programa de perforación en Sobek. (Mirasol PR, 16 de septiembre de 2025)
En marzo de 2025, Mirasol confirmó la presencia de un sistema de brechas hidrotermales mineralizadas (oro, plata, zinc y plomo con indicios de cobre) en Sobek. (Mirasol PR, 2 de marzo de 2025)En febrero de 2024, Sobek cubría una superficie de 22.640 ha. (Mirasol PR 14 de febrero de 2024)
En mayo de 2023, Sobek cubría un área de 11.120 ha. (Mirasol PR 15 de mayo de 2023)</t>
  </si>
  <si>
    <t xml:space="preserve">Atlas </t>
  </si>
  <si>
    <t>240 km al SSE de Antofagasta</t>
  </si>
  <si>
    <t xml:space="preserve"> -25,373940</t>
  </si>
  <si>
    <t>-68,978300</t>
  </si>
  <si>
    <t>Mirasol informó que Newcrest completó cinco barrenos RC para 2.072 m con dos agujeros en Atlas (perfil # 67099) y tres agujeros en El Dorado.No se planearon más trabajos en El Dorado. (PR 28 FEB 2022)</t>
  </si>
  <si>
    <t>Titan</t>
  </si>
  <si>
    <t>145 km al NE de Diego de Almagro</t>
  </si>
  <si>
    <t xml:space="preserve"> -25,478430</t>
  </si>
  <si>
    <t>-68,996080</t>
  </si>
  <si>
    <t>En febrero de 2022, Mirasol informó que Newcrest completó cinco pozos de perforación RC de 2072 m, dos pozos en Atlas (perfil n.° 67099) y tres pozos en El Dorado. No se planearon más trabajos en El Dorado. (Mirasol PR, 28 de febrero de 2022)
En noviembre de 2021, Mirasol anunció que había comenzado a perforar en Gorbea. (Mirasol PR, 24 de noviembre de 2021)</t>
  </si>
  <si>
    <t>Nandi</t>
  </si>
  <si>
    <t>Mo,Au</t>
  </si>
  <si>
    <t>Cu,Mo,Au</t>
  </si>
  <si>
    <t>Stratiform</t>
  </si>
  <si>
    <t>30 km al NE de BHP</t>
  </si>
  <si>
    <t>Mirasol informó que Newcrest completó cinco barrenos RC para 2,072 m con dos agujeros en Atlas y tres hoyos en El Dorado (perfil # 41854). (PR 28 FEB 2022)</t>
  </si>
  <si>
    <t>Mitsui Mining &amp; Smelting Co., Ltd.</t>
  </si>
  <si>
    <t>Japón</t>
  </si>
  <si>
    <t>TSE</t>
  </si>
  <si>
    <t>0,97% de la propiedad total</t>
  </si>
  <si>
    <t>Collahuasi</t>
  </si>
  <si>
    <t>cu</t>
  </si>
  <si>
    <t>170 km ESE of Iquique</t>
  </si>
  <si>
    <t>https://www.mitsui-kinzoku.com/</t>
  </si>
  <si>
    <t>Mitsui &amp; Co. Ltd., con sede en Tokio, acordó adquirir una participación adicional del 0,97% en la mina Collahuasi de Mitsui Mining &amp; Smelting Co. Ltd. (24 MAR 2021)</t>
  </si>
  <si>
    <t>Montero Mining and Exploration Ltd.</t>
  </si>
  <si>
    <t>MON</t>
  </si>
  <si>
    <t>Avispa</t>
  </si>
  <si>
    <t>Porphyry deposit</t>
  </si>
  <si>
    <t>220 km al NE de Antofagasta</t>
  </si>
  <si>
    <t>Franja Paleoceno</t>
  </si>
  <si>
    <t>Precordillera de Los Andes</t>
  </si>
  <si>
    <t>https://monteromining.com/</t>
  </si>
  <si>
    <t>Durante el semestre finalizado el 30 de junio de 2025, la Compañía capitalizó $153,370 adicionales en costos relacionados con el Proyecto de Cobre y Molibdeno Avispa (31 de diciembre de 2024: $228,424).                                                                                                                                                                                                                                                                                                                           Montero seguirá buscando un socio para una empresa conjunta que le permita avanzar en su proyecto de cobre y molibdeno Avispa en Chile (PR, 20 Nov 2024)                                                                                                                                                                                                                                                                                                                                                                                                                                                                                                                                                               Modelamiento geoquimico identifica pórfido de Cobre y Molibdeno en Proyecto Avispa (PR, 27 Sept 2022)</t>
  </si>
  <si>
    <t>Isabella</t>
  </si>
  <si>
    <t>Intrusivo Orogenico</t>
  </si>
  <si>
    <t>Intrusivo</t>
  </si>
  <si>
    <t>Región del Maule cercano a Talca</t>
  </si>
  <si>
    <t>Intrusivo Mesozoico</t>
  </si>
  <si>
    <t>Montero termina su opción-este. Los resultados del ensayo de 9 perforaciones diamantinas (ISB20-11 a ISB20-19) que probaron los objetivos de las vetas en las concesiones de Isabella East fueron decepcionantes donde no se justifican más trabajos o pagos de propiedad. La Compañía continúa explorando sus concesiones de exploración Isabella restantes del 85% y el 100% que solo están sujetas a pagos anuales de mantenimiento. (PR 1 Sept 2021)</t>
  </si>
  <si>
    <t>Monumental Energy Corp.</t>
  </si>
  <si>
    <t>MNRG</t>
  </si>
  <si>
    <t>Monumental Energy Corp. (100%)</t>
  </si>
  <si>
    <t>Salar de Laguna Blanca</t>
  </si>
  <si>
    <t>80 km al Este de San Pedro de Atacama</t>
  </si>
  <si>
    <t>https://monumental.energy/</t>
  </si>
  <si>
    <t>1.La empresa se conocía anteriormente como Monumental Minerals Corp. y cambió su nombre a Monumental Energy Corp. en noviembre de 2023. (S&amp;P Capital, 24-09-2024)                                                                                                                                                                                                                                                                                                                                                                                         2. Monumentals Minerals compra a Lithium Chile el 75% del Salar de Laguna Blanca (09 MAR 2022).</t>
  </si>
  <si>
    <t>Salar de Turi</t>
  </si>
  <si>
    <t>70 km al noreste de  Calama</t>
  </si>
  <si>
    <t>La empresa se conocía anteriormente como Monumental Minerals Corp. y cambió su nombre a Monumental Energy Corp. en noviembre de 2023. (S&amp;P Capital, 24-09-2024)                                                                                                                                                                                                                                                        Monumentals Minerals compra a Lithium Chile el 50,01% de Turi (23 AGO 2022). 
Lithium Chile inició un programa de perforación que comprende hasta 3 barrenos en Turi. (PR 04 DIC 2019)</t>
  </si>
  <si>
    <t>NGEx Minerals Ltd.</t>
  </si>
  <si>
    <t>NGEX</t>
  </si>
  <si>
    <t>Ngex Minerals Ltd (69,1%), Jx Advanced Metals Corp (30,90%)</t>
  </si>
  <si>
    <t>Los Helados</t>
  </si>
  <si>
    <t>130 km al SE de Copiapó</t>
  </si>
  <si>
    <t>https://ngexminerals.com/</t>
  </si>
  <si>
    <t>En noviembre de 2024, NGEx planeó comenzar un estudio magnetotelúrico terrestre SPARTAN en Lunahuasi. (NGEx PR 12 de noviembre de 2024)
En octubre de 2024, NGEx comenzó el programa DD de Fase 3 para hasta 20 000 m en Lunahuasi. (NGEx PR 22 de octubre de 2024)
En septiembre de 2024, NGEx informó que había planeado un programa DD de Fase 3 para ~20 000 m a principios de octubre en Lunahuasi. (NGEx PR 26 de septiembre de 2024)
En abril de 2024, Ngex informó la finalización del programa de perforación de 12 952 m y el próximo programa de perforación comenzará a principios del trimestre de diciembre de 2024 o cerca de esa fecha en Lunahuasi. (Ngex PR 30 de abril de 2024)
En enero de 2024, NGEx informó que el programa de perforación se reanudó para los 15 000 m planificados, de los cuales 4407 m se perforaron hasta la fecha después de una breve pausa con cuatro plataformas actualmente activas en Los Helados. (NGEx PR 8 de enero de 2024)
También en octubre de 2023, NGEx informó una estimación de recursos que cumple con la norma NI 43-101 en Los Helados. Los recursos totales fueron de 3160 millones de toneladas métricas con una ley de 0,38 % de Cu, 0,14 g/tm de Au y 1,5 g/tm de Ag. (NGEx PR 5 de diciembre de 2023)NGEx reporta que se está preparando un programa de exploración de DD de 15.000 metros (PR 8 Nov 2022)</t>
  </si>
  <si>
    <t>Nittetsu Mining Co., Ltd.</t>
  </si>
  <si>
    <t>Chañarcillo</t>
  </si>
  <si>
    <t>Cu,Au, Ag</t>
  </si>
  <si>
    <t>55 km al sur de Copiapó</t>
  </si>
  <si>
    <t>Franja Cretácico</t>
  </si>
  <si>
    <t>Projects Map – Minera Nittetsu</t>
  </si>
  <si>
    <t>Arukerosu</t>
  </si>
  <si>
    <t>Choushi</t>
  </si>
  <si>
    <t>125 km al Sur de Copiapó</t>
  </si>
  <si>
    <t>Franja Cretácico Superior - Paleoceno</t>
  </si>
  <si>
    <t>Mito</t>
  </si>
  <si>
    <t>60 km al Sur de Copiapó</t>
  </si>
  <si>
    <t>Aguila</t>
  </si>
  <si>
    <t>Brechas/Mantos</t>
  </si>
  <si>
    <t>50 km al SE de Copiapó</t>
  </si>
  <si>
    <t>Franja Cretácico Superior</t>
  </si>
  <si>
    <t>Checo de Cobre</t>
  </si>
  <si>
    <t>25 km al SE de Copiapó</t>
  </si>
  <si>
    <t>Los Compadres</t>
  </si>
  <si>
    <t>13 km al Este de Copiapó</t>
  </si>
  <si>
    <t>Franja Cretácico Superior - Mioceno</t>
  </si>
  <si>
    <t>Los Apires</t>
  </si>
  <si>
    <t>IOCG/Mantos</t>
  </si>
  <si>
    <t>Franja Jurásico Superior - Cretácico Inferior</t>
  </si>
  <si>
    <t>Nazu</t>
  </si>
  <si>
    <t>100 km al NE de Copiapó</t>
  </si>
  <si>
    <t>Franja Cretácico Superior - Paleoceno Superior</t>
  </si>
  <si>
    <t>Zaou</t>
  </si>
  <si>
    <t>Epithermal vein</t>
  </si>
  <si>
    <t>190 km al NE de Copiapó</t>
  </si>
  <si>
    <t xml:space="preserve">Franja Triácico Superior - Jurásico Inferior - Mioceno - Plioceno - Paleoceno Inferior - Eoceno Superior </t>
  </si>
  <si>
    <t>Kawasaki</t>
  </si>
  <si>
    <t>70 km al SE de Santiago</t>
  </si>
  <si>
    <t>Matsudo</t>
  </si>
  <si>
    <t>90 km al Norte de Santiago</t>
  </si>
  <si>
    <t>Franja Oligoceno - Mioceno</t>
  </si>
  <si>
    <t>Oga</t>
  </si>
  <si>
    <t>200 km  al SE de Antofagasta</t>
  </si>
  <si>
    <t>Odate</t>
  </si>
  <si>
    <t>150 km al Este de Antofagasta</t>
  </si>
  <si>
    <t>Kitami</t>
  </si>
  <si>
    <t>Au, Pb, Zn</t>
  </si>
  <si>
    <t>Cu,Au, Pb, Zn</t>
  </si>
  <si>
    <t>Epithermal</t>
  </si>
  <si>
    <t>100 km al Este de Iquique</t>
  </si>
  <si>
    <t>Furano</t>
  </si>
  <si>
    <t>Au,Cu</t>
  </si>
  <si>
    <t>85 km al ENE de Iquique</t>
  </si>
  <si>
    <t>NBLC</t>
  </si>
  <si>
    <t>Salvadora</t>
  </si>
  <si>
    <t>Deposito IOCG</t>
  </si>
  <si>
    <t>35 km al NNW de Diego de Almagro</t>
  </si>
  <si>
    <t>https://nobel-resources.com/</t>
  </si>
  <si>
    <t>Nobel anunció que completó seis perforaciones de su programa inicial en el proyecto Salvadora. (PR 26 ENE 2022)</t>
  </si>
  <si>
    <t>(Minera Caldera SCM)</t>
  </si>
  <si>
    <t>Algarrobo</t>
  </si>
  <si>
    <t>Au, Co , Ag</t>
  </si>
  <si>
    <t>Cu, Au, Co, Ag</t>
  </si>
  <si>
    <t>90 km al SW de Diego de Almagro</t>
  </si>
  <si>
    <t> -70,573430</t>
  </si>
  <si>
    <t>Nobel reportó resultados de su campaña de exploración (PR 26 ENE 2022)</t>
  </si>
  <si>
    <t>Norsemont Mining Inc.</t>
  </si>
  <si>
    <t>NOM</t>
  </si>
  <si>
    <t>Choquelimpie</t>
  </si>
  <si>
    <t>2.177.000 oz (Au) / 40.452.000 oz (Ag)/ 31.738 (Cu)</t>
  </si>
  <si>
    <t>Brechas hidrotermales</t>
  </si>
  <si>
    <t>34 km al ESE de Putre</t>
  </si>
  <si>
    <t>https://norsemont.com/</t>
  </si>
  <si>
    <t>En diciembre de 2025, Norsemont inició dos perforaciones adicionales de su programa de perforación exploratoria Fase 3, que abarca hasta 5000 m. (Norsemont PR, 2 de diciembre de 2025)
En octubre de 2025, Norsemont planeó comenzar la fase 3 del programa de perforación en Choquelimpie. (Norsemont PR, 21 de octubre de 2025)
En agosto de 2025, Norsemont planeó la fase 3 del programa de perforación en Choquelimpie. (Norsemont PR, 1 de agosto de 2025)
En abril de 2025, Norsemont planeó un programa de perforación adicional en Choquelimpie. (Norsemont PR, 15 de abril de 2025)                                                                                                                                                                                                                                                                                                                                                                                                                                                                                                                                                                                                     En abril de 2023, Norsemont anunció los resultados finales de las dos perforaciones de su primer programa de DD en Choquelimpie.                                                                                                                                                                                                                                                                                                            La empresa planea reanudar el trabajo en la propiedad durante la próxima temporada de exploración de 2023. (Norsemont PR, 3 de abril de 2023)                                                                                                                                                                                                                                                                            Norsemont completó un programa de DD de 3144 m de diez pozos en Choquelimpie. (PR 31 MAR 2022)</t>
  </si>
  <si>
    <t>Pampa Camarones SpA</t>
  </si>
  <si>
    <t>SNSE</t>
  </si>
  <si>
    <t>CAMARONEX</t>
  </si>
  <si>
    <t>Larrain Vial S.A. Corredora de Bola (51%)</t>
  </si>
  <si>
    <t>Salamanqueja</t>
  </si>
  <si>
    <t>2.343 Cu</t>
  </si>
  <si>
    <t>50Km SSE de Arica</t>
  </si>
  <si>
    <t>Arica</t>
  </si>
  <si>
    <t>https://www.pampacamarones.cl/</t>
  </si>
  <si>
    <t>En abril de 2021, Minería Activa puso a la venta su mina de cobre Pampa Camarones. (Mining.com 30 de abril de 2021)</t>
  </si>
  <si>
    <t>Pampa Metals Corporation</t>
  </si>
  <si>
    <t>ANDC</t>
  </si>
  <si>
    <t>Andina Copper Corp.</t>
  </si>
  <si>
    <t>Montezuma South</t>
  </si>
  <si>
    <t>165 km al SE de Antofagasta</t>
  </si>
  <si>
    <t>Franja Mioceno - Paleozoico</t>
  </si>
  <si>
    <t> -69,244290</t>
  </si>
  <si>
    <t>https://pampametals.com/</t>
  </si>
  <si>
    <t>En agosto de 2025, Adina informó el cambio de nombre de PAMPA METALS CORPORATION a ANDINA COPPER CORPORATION el 1 de agosto de 2025. (Adina PR 1 de agosto de 2025)                                                                                                                                                                                                1. En junio de 2023, Pampa completó un programa de perforación de 1957 m de profundidad en tres pozos en Buenavista. (Pampa PR 5 de junio de 2023)
2. También en marzo de 2023, Pampa inició un programa de perforación de 2100 m de profundidad en tres pozos en Buenavista y el Bloque 4, con fecha de finalización prevista para mayo de 2023. (Pampa PR 31 de marzo de 2023)
3. En marzo de 2023, Pampa planeó un programa de perforación de 2100 m de profundidad en tres pozos en abril de 2023 en Buenavista y el Bloque 4. (Pampa PR 21 de marzo de 2023)                                                                                                                                                                                                                                                                                                                                                                               4.Pampa planificó un programa de perforación inaugural de 2.100 m a principios de enero de 2023 en el Bloque 4. (PR 10 NOV 2022)</t>
  </si>
  <si>
    <t>90 km al NNE de Diego de Almagro</t>
  </si>
  <si>
    <t>En agosto de 2025, Adina informó el cambio de nombre de PAMPA METALS CORPORATION a ANDINA COPPER CORPORATION el 1 de agosto de 2025. (Adina PR 1 de agosto de 2025)</t>
  </si>
  <si>
    <t>Ag, Cu, Mo</t>
  </si>
  <si>
    <t>Au, Ag, Cu, Mo</t>
  </si>
  <si>
    <t>140 km al SE de Antofagasta</t>
  </si>
  <si>
    <t>Pampa planificó un programa de DD de seguimiento a finales de este año en Cerro Chiquitin. (PR 6 ABR 2022)</t>
  </si>
  <si>
    <t>Phillips River Mining Limited (BIFOX)</t>
  </si>
  <si>
    <t>Bahia Inglesa</t>
  </si>
  <si>
    <t>Fosfato</t>
  </si>
  <si>
    <t>Fosforitas</t>
  </si>
  <si>
    <t>Manto/Depósito fluvial</t>
  </si>
  <si>
    <t>60 km al norte de Copiapó</t>
  </si>
  <si>
    <t>Franja Mioceno - Plioceno</t>
  </si>
  <si>
    <t>Bifox Limited</t>
  </si>
  <si>
    <t>Lara informó que las actividades del sitio en Bifox se reanudaron en junio y se emitieron nuevos permisos de operación a fines de julio y principios de agosto. (PR 01 SEP 2020)                                                                                                                                                                                                                                                                                                                                                                                                                                                                                                                                                                                                                                                           Bifox opera la mina de fosfato Baha Inglesa y las instalaciones de procesamiento en el norte de Chile. La Compañía también posee una regalía de producción del 2% que se activa una vez que la tasa de producción supera las 20.000 toneladas por año (Supplement (FIN SUPP), 30 jun 2023)</t>
  </si>
  <si>
    <t>Power Metallic Mines Inc.</t>
  </si>
  <si>
    <t>PNPN</t>
  </si>
  <si>
    <t>Hornitos</t>
  </si>
  <si>
    <t>Porfhyry Deposit</t>
  </si>
  <si>
    <t>40 km al SW de Copiapó</t>
  </si>
  <si>
    <t>Power Nickel</t>
  </si>
  <si>
    <t>En febrero de 2025, Power Nickel Inc. informó el cambio de nombre a Power Metallic Mines Inc. (Power Nickel PR, 19 de febrero de 2025).                                                                                                                                                                                                                                                                                                           No se completó ningún trabajo en Tabaco, pero las viviendas se mantuvieron en buen estado. (PBX Internacional 17 ABR 2012).                                                                                                                                                                                                                                                                                                                                                                                                                                                                                                                                                                                                                                       International PBX anunció una transacción de escisión en virtud de la cual transferiría sus proyectos IOCG a una nueva corporación, Newco. Esto incluía Tabaco. (IPBX PR 10 DIC 2020). Inactiva en S&amp;P.                                                                                                                                                                                                                                                                                                                                                     Power Nickel anuncia cam,bio de nombre a Power Metsallic Mines INC (19 de febrero 2025)   https://www.powermetallic.com/power_nickel_announces_change_of_name_to_power_metallic_mines_inc/</t>
  </si>
  <si>
    <t>Sierra Pintada</t>
  </si>
  <si>
    <t>30 km al oeste de Vallenar</t>
  </si>
  <si>
    <t>La Compañía ha entrado en conversaciones con varias compañías mineras importantes y firmas chilenas seleccionadas de capital privado con miras a desarrollar un acuerdo de empresa conjunta para llevar a cabo un programa inicial de exploración (29 AGO 2014). Inactiva en S&amp;P</t>
  </si>
  <si>
    <t>Tabaco</t>
  </si>
  <si>
    <t>15.900 (Cu)</t>
  </si>
  <si>
    <t>35 km al ESE de Vallenar</t>
  </si>
  <si>
    <t>No se completó ningún trabajo en Tabaco, pero las viviendas se mantuvieron en buen estado. (PBX Internacional 17 ABR 2012).  International PBX anunció una transacción de escisión en virtud de la cual transferiría sus proyectos IOCG a una nueva corporación, Newco. Esto incluía Tabaco. (IPBX PR 10 DIC 2020). Inactiva en S&amp;P</t>
  </si>
  <si>
    <t>Tierra de Oro</t>
  </si>
  <si>
    <t>Cu,Ag,Co</t>
  </si>
  <si>
    <t>Au,Cu,Ag,Co</t>
  </si>
  <si>
    <t xml:space="preserve">Carbonate Replacement, Fe-skarn </t>
  </si>
  <si>
    <t>70 km al sur de Copiapó</t>
  </si>
  <si>
    <t>Chile comenzó la fase uno, un programa de perforación de 1.500 m en Tierra de Oro. La Compañía también tenía la intención de completar el programa de muestreo sistemático en Tierra de Oro. (PR 18 NOV 2020)</t>
  </si>
  <si>
    <t>Zulema</t>
  </si>
  <si>
    <t>Iron Oxide Copper Gold (IOCG), Skarn (Metasomatic)</t>
  </si>
  <si>
    <t>30 km al SW de Copiapo</t>
  </si>
  <si>
    <t>Chile identificó cuatro áreas objetivo adicionales a través de su programa geofísico en Zulema. El programa geofísico se utilizará para ayudar en la selección de objetivos para el programa de perforación planificado de la Fase II. (PR 6 FEB 2018)</t>
  </si>
  <si>
    <t>Guatacondo</t>
  </si>
  <si>
    <t>145 km al SE de Iquique</t>
  </si>
  <si>
    <t>En febrero de 2025, Power Nickel Inc. informó el cambio de nombre a Power Metallic Mines Inc. (Power Nickel PR, 19 de febrero de 2025).                                                                                                                                                                                                                                                                                      International PBX Ventures Ltd. apostó las 2.100 hectáreas. Huatacondo reclama, 20 millas al oeste de sus reclamos de Copaquire, con el fin de asegurar el área necesaria para relaves en preparación de futuras operaciones mineras (30 ABR 2012). Inactiva en S&amp;P</t>
  </si>
  <si>
    <t>Copaquire</t>
  </si>
  <si>
    <t>Mo, Re</t>
  </si>
  <si>
    <t>Cu, Mo, Re</t>
  </si>
  <si>
    <t>859.520 CU/ 155.569 Mo / 1.1157.000 Oz (Re)</t>
  </si>
  <si>
    <t>66.3 km SE de Pica</t>
  </si>
  <si>
    <t>Red Metal Resources Ltd.</t>
  </si>
  <si>
    <t>OTCPK</t>
  </si>
  <si>
    <t>RMES.F</t>
  </si>
  <si>
    <t>Mateo</t>
  </si>
  <si>
    <t>2.400 CU / 171.000 Oz (Ag) / 1.500 Oz (Au)</t>
  </si>
  <si>
    <t>15 km al Este de Vallenar</t>
  </si>
  <si>
    <t>Red Metal informó que no se había completado ningún programa de perforación en Mateo. (31 MAY 2022) - Inactiva en S&amp;P</t>
  </si>
  <si>
    <t>Perth Caliza</t>
  </si>
  <si>
    <t>Au, Ag, Co, U</t>
  </si>
  <si>
    <t>Cu, Au, Co, U</t>
  </si>
  <si>
    <t>22km al NW de Copiapo</t>
  </si>
  <si>
    <t>En marzo de 2025, Red Metal informó que había comenzado un extenso trabajo de muestreo y mapeo en Perth Caliza. (Red Metal PR, 13 de marzo de 2025)                                                                                                                                                                                                                                                          El acuerdo de opción fue terminado por Geoactiva SPA. Se proporcionó un resumen de la exploración de Geoactiva en la propiedad (16 DIC 2014).                                                                                                                                                                                                                                                                                                                                                                                        Trimestre de junio de 2014 (Red Metal): Geoactiva SPA tiene la intención de cancelar el Acuerdo de Opción de Perth. Se espera la documentación legalizada sobre la cancelación.Sale inactiva en S&amp;P (12 SEP 2014). Sale inactiva en S&amp;P</t>
  </si>
  <si>
    <t>Au, Fe, Ag, Vn, Co</t>
  </si>
  <si>
    <t>Cu, Au, Fe, Ag, Vn, Co</t>
  </si>
  <si>
    <t>333 Cu / 1.600 Oz Ag / 406 Oz (Au)</t>
  </si>
  <si>
    <t>50km al NE de Huasco</t>
  </si>
  <si>
    <t>1.En agosto de 2024, Red Metal informó que había completado un programa de perforación de 9000 m hasta la fecha en Farellon. (Red Metal PR 16 de agosto de 2024)
2.En el año que finalizó en enero de 2024, Red Metal pospuso la segunda fase del programa de perforación en Farellon. (Red Metal 1/24 AR 30 de mayo de 2024)
3.En agosto de 2022, Red Metal identifica nuevos objetivos a través del programa de mapeo geológico de 2022 en la propiedad Carrizal. (Red Metal PR 17 de agosto de 2022)</t>
  </si>
  <si>
    <t>Rio2 Limited</t>
  </si>
  <si>
    <t>RIO</t>
  </si>
  <si>
    <t>Fenix</t>
  </si>
  <si>
    <t>3.900.000 oz</t>
  </si>
  <si>
    <t>1.800.000 Oz</t>
  </si>
  <si>
    <t>120 km al ENE de Copiapó</t>
  </si>
  <si>
    <t xml:space="preserve">Franja Mioceno </t>
  </si>
  <si>
    <t>Rio2 | Fenix Gold Project</t>
  </si>
  <si>
    <t xml:space="preserve">También en septiembre de 2025, Rio2 planeó la expansión de Fenix. (Rio2 PR, 29 de septiembre de 2025)
En septiembre de 2025, Rio2 informó planes para completar el estudio de prefactibilidad en Fenix ​​en el trimestre de marzo de 2026, una actualización del MRE en el trimestre de diciembre de 2026, un estudio de factibilidad en el semestre de diciembre de 2027 y el inicio de la aceleración hacia una mayor tasa de producción en el semestre de diciembre de 2030. (Rio2 PR, 24 de septiembre de 2025)
En julio de 2025, Rio2 informó que el proyecto presenta un avance del 41 % y se espera que alcance la primera producción de oro en enero de 2026 en Fenix. (Rio2 PR, 31 de julio de 2025)
En abril de 2025, Rio2 inició el programa de perforación de control de ley en Fenix. (Rio2 PR, 29 de abril de 2025)                                                                                                                                                                                                                                                                                                                                                             En diciembre de 2024, Rio2 inició la construcción de la plataforma de lixiviación en pilas y el estanque PLS adyacente en Fenix. Además, la empresa planeaba proporcionar orientación para el cronograma de construcción en enero de 2025 y la primera orientación de producción de oro en Fenix. (Rio2 PR 16 de diciembre de 2024)
En octubre de 2024, Rio2 Limited anunció que su subsidiaria chilena, Fenix ​​Gold ltd., recibió los principales permisos sectoriales para comenzar la construcción en el Proyecto Fenix ​​Gold. Se espera que la construcción de Fenix ​​Gold comience en noviembre. (Rio2 PR 2 de octubre de 2024)                                                                                                                                                                                                                                                                                                                                                                                                                                                                                                                                                                                                                                                                                                                                                                                                                                                                                     
En diciembre de 2023, Rio2 recibe la aprobación de la Evaluación de Impacto Ambiental para la construcción y operación en Fenix. (Rio2 PR 20 de diciembre de 2023)                                                                                                                                                                                                                                                                                                                                                                                                             Rio2 informó que decidió ejercer su derecho a presentar un recurso administrativo ante el Comité de Ministerios con respecto a la decisión de la Comisión Regional de Evaluación de Atacama de no aprobar la evaluación de impacto ambiental de Fénix. (PR 7 SEP 2022)                                                                                                                                                                                                                                                                                                                      </t>
  </si>
  <si>
    <t>RMG Limited</t>
  </si>
  <si>
    <t>RMG</t>
  </si>
  <si>
    <t>Tuina</t>
  </si>
  <si>
    <t>50 km al ESE de Calama</t>
  </si>
  <si>
    <t>Copper Mining | Copper oxide mines | RMG Limited (rmgltd.com.au)</t>
  </si>
  <si>
    <t>Durante el trimestre de junio de 2021, RMG no pudo llevar a cabo ninguna actividad de exploración debido a la pandemia de COVID-19. La compañía está buscando activamente posibles proyectos de exploración y se preparará para el trabajo de exploración cuando termine la pandemia. (QR 30 JUL 2021). - La empresa fue removida de ASX el 18.10.2021 por impumplimineto en las políticas de transacción.</t>
  </si>
  <si>
    <t>Rugby Resources Ltd.</t>
  </si>
  <si>
    <t>Ag, Cu, Au</t>
  </si>
  <si>
    <t>Vetas epithermales</t>
  </si>
  <si>
    <t>125 km al ESE de Coquimbo</t>
  </si>
  <si>
    <t>Rugby Mining Limited</t>
  </si>
  <si>
    <t>Rugby anunció que aplazará la perforación en Salvador debido al actual estado de incertidumbre política en Chile. (PR 31 MAY 2022)                                                                                                                                                                                                                                                                                                                                                                                                                                                                                                          Rugby anunció que el trabajo de campo en Salvadora continuará durante abril y mayo en preparación para las pruebas de perforación después del invierno del hemisferio sur. (PR 28 MAR 2022)</t>
  </si>
  <si>
    <t>San Lorenzo Gold Corp.</t>
  </si>
  <si>
    <t>SLG</t>
  </si>
  <si>
    <t>Nancagua</t>
  </si>
  <si>
    <t>100 km al NE de Talca</t>
  </si>
  <si>
    <t>Home - San Lorenzo Gold Corp.</t>
  </si>
  <si>
    <t>San Lorenzo se centra en el desarrollo de su emblemática propiedad, Salvadora, ubicada en el megacinturón de pórfidos de Chile. Los resultados obtenidos en programas de perforación previos, realizados en cuatro objetivos diferentes, han convencido a la gerencia de que la propiedad Salvadora contiene varios sistemas epitermales y pórfidos importantes, enriquecidos con oro y cobre (PR, 11 Dic 2025)                                                                                                                                                                                                                                                                                                             SAN LORENZO INICIA CONSTRUCCIÓN DE PLATAFORMA DE PERFORACIÓN DIAMANTINA Y EXPANDE IP ANOMALÍA EN LA ZONA PRINCIPAL EN SU 100% PROPIEDAD DE COBRE A GRAN ESCALA PROYECTO PORPHYRY SALVADORA, CHILE (15 FEB 2022)
En febrero de 2018, Lithium Chile informó que finalizó los términos de Spin Out de su cartera de propiedades de cobre/oro/plata (CGS). (PR 14 FEB 2018)</t>
  </si>
  <si>
    <t>Au, Cu, Mo, Ag</t>
  </si>
  <si>
    <t>125 km al NNE de Copiapó</t>
  </si>
  <si>
    <t>Franja Cretácico Superior - Eoceno</t>
  </si>
  <si>
    <t>San Lorenzo anunció la movilización de un equipo de perforación en esa semana para su programa planificado de perforación DD de 3,000 m en Salvadora.  (PR 10 MAR 2022)</t>
  </si>
  <si>
    <t>Sociedad Punta del Cobre S.A.</t>
  </si>
  <si>
    <t>PUCOBRE</t>
  </si>
  <si>
    <t>40% Codelco</t>
  </si>
  <si>
    <t>Tovaku</t>
  </si>
  <si>
    <t>1.437.000 Cu</t>
  </si>
  <si>
    <t>45 km al ENE de Tocopilla</t>
  </si>
  <si>
    <t>Pucobre - Proyectos</t>
  </si>
  <si>
    <t>Durante el año finalizado en diciembre de 2024, Sociedad Punta informó una estimación actualizada de recursos minerales para Tovaku. (Sociedad Punta 12/24 AR 28 mar 2025)
Al año que finalizó en diciembre de 2023, los recursos minerales se mantuvieron igual en Tovaku. (Sociedad Punta del Cobre 12/23 AR 27 mar 2024)                                                                                                                                                                                                                                                                                      A partir del año finalizado en diciembre de 2021, los recursos minerales seguían siendo los mismos en Tovaku. (AR 31 ENE 2022)                                                                                                                                                                                                                                                                                                                                                                                                                                                                                                                                                                                                                                                                                                                                                                               Tovaku recibió 680 millones de toneladas de recursos con una calificación de 0.19% Cu. (AR 11 MAR 2019)</t>
  </si>
  <si>
    <t>El Espino-Venus</t>
  </si>
  <si>
    <t>710.000 Cu / 584.000 Oz</t>
  </si>
  <si>
    <t>30 km al NNE de Illapel</t>
  </si>
  <si>
    <t>A partir del año finalizado en diciembre de 2021, los recursos minerales se mantuvieron iguales en El Espino. (AR 31 ENE 2022)</t>
  </si>
  <si>
    <t>Solaris Resources Inc.</t>
  </si>
  <si>
    <t>SLS</t>
  </si>
  <si>
    <t>80% Freeport McMoran Inc (Solaris Copper Inc. 20%, Freeport McMoran Inc. 20%)</t>
  </si>
  <si>
    <t>Ricardo</t>
  </si>
  <si>
    <t>200 km al NE de Antofagasta</t>
  </si>
  <si>
    <t>https://www.solarisresources.com/</t>
  </si>
  <si>
    <t>Solaris Copper (una escisión de Equinox Gold) firmó un acuerdo definitivo de opción de ganancia con Mineral Freeport-McMoRan South America Limitata mediante el cual Freeport podría ganar hasta un 80% de interés en la propiedad Ricardo por gastos brutos de $ 130 millones, o $ 30 millones más la entrega de un estudio de factibilidad para una mina en Ricardo. (MD&amp;A 11 DIC 2018) - Inactiva en S&amp;P</t>
  </si>
  <si>
    <t xml:space="preserve"> (Solaris Copper Inc. 20%, Freeport McMoran Inc. 20%)</t>
  </si>
  <si>
    <t>Tamarugo</t>
  </si>
  <si>
    <t>5 km al NE de Copiapó</t>
  </si>
  <si>
    <t>1. La Compañía ofrece potencial de descubrimiento adicional en sus proyectos de cartera Ricardo y Tamarugo, a través de acuerdos de opción con Freeport‐McMoRan en Chile y un apalancamiento significativo para aumentar los precios del cobre a través de su participación del 60% en la empresa conjunta La Verde con Teck Resources en México (Annual Report, 28 ABR 2024)                                                                                                                                                                                                                                                                                                                                                                                                                                                                                                                                                                                                                                                                                                                                                                                                                                                                               2. Solaris Copper Inc. ("Solaris" o la "Compañía") se complace en anunciar que su subsidiaria de propiedad absoluta, Solaris Copper Chile SpA ("Solaris Chile"), ha celebrado un acuerdo definitivo de opción de ganancia (el "Acuerdo de opción") con Minera Freeport-McMoRan South America Limitada ("Freeport") con respecto a la propiedad Tamarugo de Freeport ("Tamarugo") en Chile (03 JUL 2019)</t>
  </si>
  <si>
    <t>Solis Minerals Ltd.</t>
  </si>
  <si>
    <t>SLMF.F</t>
  </si>
  <si>
    <t>100% propiedad privado</t>
  </si>
  <si>
    <t>Mostazal</t>
  </si>
  <si>
    <t>Cu,Ag</t>
  </si>
  <si>
    <t>95.000 Cu / 2.572.000 Oz</t>
  </si>
  <si>
    <t>Carbonate Replacement (incl Manto), Porphyry deposit</t>
  </si>
  <si>
    <t>130 km al ENE de Caldera</t>
  </si>
  <si>
    <t> -69,599480</t>
  </si>
  <si>
    <t>Solis Minerals Ltd. | Home</t>
  </si>
  <si>
    <t>Solís se retira de la opción Mostazal Convenio (PR, 30 JUN 2022)
Solis Minerals completó un programa de perforación de cuatro pozos de 4000 m en Mostazal. (Solís Minerals, 28 ABR 2022)</t>
  </si>
  <si>
    <t>Southern Hemisphere Mining Limited</t>
  </si>
  <si>
    <t>SUH</t>
  </si>
  <si>
    <t xml:space="preserve">9,86% propiedad de Pictet Asset Management (Singapore), 9,73% propiedad de Ascot Park Enterprises Pty. Ltd,  6,51% propiedad de Ice Cold Investments Pty Ltd </t>
  </si>
  <si>
    <t>Los Pumas</t>
  </si>
  <si>
    <t>Mn</t>
  </si>
  <si>
    <t>Mn,Fe</t>
  </si>
  <si>
    <t>30.2064.753 Mn</t>
  </si>
  <si>
    <t>85 km al NE de Arica</t>
  </si>
  <si>
    <t>Franja Mioceno Superior - Plioceno Superior</t>
  </si>
  <si>
    <t>http://www.shmining.com.au/</t>
  </si>
  <si>
    <t>1. En mayo de 2023, Southern Hemisphere informó una actualización para el MRE de Los Pumas, que totaliza 30 millones de toneladas métricas y tiene una ley de 6,24 % de Mn. (Publicación de prensa de Southern Hemisphere del 3 de mayo de 2023)
2. Además, en enero de 2023, Southern Hemisphere se puso en contacto con MN Energy para realizar pruebas preliminares en Los Pumas para la fabricación de HPMSM. (Publicación de prensa de Southern Hemisphere del 23 de enero de 2023).                                                                                                                                                                                                                                                                      3. A principios de octubre de 2021, Southern Hemisphere contrató a expertos de la industria para llevar a cabo una revisión para evaluar el diagrama de flujo de proceso óptimo para la producción de monohidrato de manganeso de alta pureza (HPMSM) a partir del material de Los Pumas. (PR 6 OCT 2021)</t>
  </si>
  <si>
    <t>Llahuin</t>
  </si>
  <si>
    <t>Cu, Mo, Au</t>
  </si>
  <si>
    <t>496,6 Cu / 654,9 Oz / 12,5 Mo</t>
  </si>
  <si>
    <t>80 km al sur de Ovalle</t>
  </si>
  <si>
    <t>En noviembre de 2025, Southern Hemisphere suspendió temporalmente el programa de perforación de profundidad (DD) en 1198,9 m debido a problemas mecánicos, y se espera que la perforación se reanude pronto. (Publicación de prensa de Southern Hemisphere, 10 de noviembre de 2025)
En septiembre de 2025, Southern Hemisphere inició la primera fase del programa de perforación de profundidad (DD) de 4000 m en Southern Porphyry. (Publicación de prensa de Southern Hemisphere, 23 de septiembre de 2025)
En agosto de 2025, Southern Hemisphere planeó un programa de perforación de profundidad (DD) de 4000 m para cuatro objetivos en septiembre en Llahuin. (Publicación de prensa de Southern Hemisphere, 26 de agosto de 2025)
En el trimestre de junio de 2025, Southern Hemisphere esperaba comenzar el programa de perforación en el trimestre de diciembre de 2025 en Llahuin, con la etapa 1 que incluirá al menos un pozo de perforación de 1400 m en el objetivo Curiosity. (Hemisferio Sur 6/25 QR 22 de julio de 2025)                                                                                                                                                                                                                                                                                                                                                                                                                                                                                                                                                                            1. En octubre de 2024, Southern Hemisphere comenzó el programa de perforación RC en South Ferro. (Publicado en el Comunicado de Prensa de Southern Hemisphere del 10 de octubre de 2024)
2. En septiembre de 2024, Southern Hemisphere planeó comenzar la perforación RC y diamantina a principios de octubre de 2024 en Llahuin. (Publicado en el Comunicado de Prensa de Southern Hemisphere del 18 de septiembre de 2024)
3. En julio de 2024, Southern Hemisphere planeó una perforación de 5000 m en Llahuin. (Publicado en el Comunicado de Prensa de Southern Hemisphere del 18 de julio de 2024)                                                                                                                                                                                                                                                                                                                                                                                                                                                                                                                                 4. Southern Hemisphere informó que el programa de muestreo de suelo y la identificación del trabajo de oro estaban en marcha en Llahuin. Se planificó el futuro programa de RC. (PR 17 JUN 2022)</t>
  </si>
  <si>
    <t>Colina2</t>
  </si>
  <si>
    <t>Au,Cu. Ag</t>
  </si>
  <si>
    <t>75 km al sur de Ovalle</t>
  </si>
  <si>
    <t>Southern Hemisphere informó que se planeaba un muestreo de suelo para cubrir las nuevas 14 licencias adicionales en Colina2. (RPT 8 SEP 2022)</t>
  </si>
  <si>
    <t>Stuve Gold Corp.</t>
  </si>
  <si>
    <t>STUV</t>
  </si>
  <si>
    <t>Stuve Gold Corp. 100%</t>
  </si>
  <si>
    <t>Coba SW</t>
  </si>
  <si>
    <t>Au, Ag, Co</t>
  </si>
  <si>
    <t>Cu, Au, Ag, Co</t>
  </si>
  <si>
    <t>55 km al NNW de Vallenar</t>
  </si>
  <si>
    <t>Stuve Gold Corp. (STUV) | News &amp; Upcoming Events | TMX Money</t>
  </si>
  <si>
    <t>Stuve anunció los resultados de su programa DD de siete hoyos y 975 m en Teresa / Coba SW. (PR 28 SEP 2021)</t>
  </si>
  <si>
    <t>Tesoro Gold Ltd</t>
  </si>
  <si>
    <t>TSO</t>
  </si>
  <si>
    <t>Colonial Resources S.C.M. 50% / Inversiones Cabo de la Esperanza Limitada 50%</t>
  </si>
  <si>
    <t>Espina</t>
  </si>
  <si>
    <t>15 Km Oeste de Paine</t>
  </si>
  <si>
    <t>Maipo</t>
  </si>
  <si>
    <t>https://tesorogold.com.au/</t>
  </si>
  <si>
    <t>Tesoro Gold anuncia que desistirá de la opción de compra de la propiedad (PR, 29 MAY 2020)
(Para adquirir el 90% de Espina, Tesoro Gold debe invertir US$4,5 millones hasta septiembre de 2023 y hacer pagos de US$200k antes de diciembre de 2022. Tesoro Gold tiene una opción para adquirir el 10% restante por U$4.0m al 11 de diciembre de 2023, que puede pagar con acciones.)</t>
  </si>
  <si>
    <t>Tesoro Gold 100%</t>
  </si>
  <si>
    <t>El Zorro</t>
  </si>
  <si>
    <t>1.816.000 oz</t>
  </si>
  <si>
    <t>Vein deposits or stockwork</t>
  </si>
  <si>
    <t>70 km al NE de Copiapó</t>
  </si>
  <si>
    <t>En diciembre de 2025, Tesoro informó la finalización de un programa de DD de 5 pozos y 1117 m en La Brea, parte de El Zorro, y planeaba continuar con tres programas de DD simultáneos, totalmente financiados, por un total de 38 000 m. (Tesoro PR, 12 de diciembre de 2025).
En noviembre de 2025, Tesoro informó la finalización del programa de muestreo de canales en El Zorro. (Tesoro PR, 6 de noviembre de 2025).
En septiembre de 2025, Tesoro informó los resultados del Estudio de Alcance de El Zorro e inició el Estudio de Predicción de Prospección (EPP), cuya finalización está prevista para el trimestre de junio de 2026. (Tesoro PR, 11 de septiembre de 2025).
En agosto de 2025, Tesoro informó una Estimación de Recursos Minerales actualizada (Tesoro PR, 4 de agosto de 2025).</t>
  </si>
  <si>
    <t>Tintina Mines Limited</t>
  </si>
  <si>
    <t>TTS</t>
  </si>
  <si>
    <t>Tintina Mines Limited 100%</t>
  </si>
  <si>
    <t>Domeyko Sulfuros</t>
  </si>
  <si>
    <t>1.160.560 Cu / 2.623.000 oz (Au)</t>
  </si>
  <si>
    <t>45 km al SSW de Vallenar</t>
  </si>
  <si>
    <t>Home | Torq Resources Inc.</t>
  </si>
  <si>
    <t>En agosto de 2025, Tintina informó que había completado un programa de perforación de 12 pozos, con un total de 5.810 m, y que se esperaba una evaluación económica preliminar actualizada en septiembre en Domeyko Sulfuros. (Comunicado de prensa de Tintina, 18 de agosto de 2025)                                                                                                                                                                                                                                                                                                                                                                                                                                                                                                                                                          En enero de 2025, Tintina informó sobre una evaluación económica preliminar actualizada en Domeyko Sulfuros. La compañía también recomendó la siguiente fase del programa de perforación diamantina, entre 15.000 m y 20.000 m. (Informe técnico de Tintina, 15 de enero de 2025)                                                                                                                                                                                                                                                                                                                                                                                                                                                                                                                                                                              En mayo de 2025, Tintina inició un programa de perforación de 6.000 m en Domeyko Sulfuros. También se preveía la finalización de una evaluación económica preliminar a finales de año. (Comunicado de prensa de Tintina, 21 de mayo de 2025)</t>
  </si>
  <si>
    <t>Torq Resources Inc.</t>
  </si>
  <si>
    <t>TORQ</t>
  </si>
  <si>
    <t>(ex - Josemaria Resources Inc.)</t>
  </si>
  <si>
    <t>Santa Cecilia</t>
  </si>
  <si>
    <t>Au,Cu,Ag</t>
  </si>
  <si>
    <t>100 km al SE de Copiapó</t>
  </si>
  <si>
    <t>Franja Mioceno - Oligoceno</t>
  </si>
  <si>
    <t>En mayo de 2025, Torq anunció la finalización de 4.062,5 m del programa de perforación planificado en Santa Cecilia. Se espera recibir los resultados de este programa a partir de junio. (Torq PR, 26 de mayo de 2025)
En enero de 2025, Torq recomendó la fase 1 del programa de trabajo, que comprenderá un programa de 6.000 DD, y un programa de exploración adicional de fase 2, que incluirá un programa de 10.000-15.000 m de DD en Santa Cecilia. (Torq TR, 17 de enero de 2025)
En abril de 2024, Torq completó la fase 2 del programa de perforación de 3 pozos de 1.500 m y tiene previsto reanudarlo en diciembre de 2024 en Santa Cecilia. (Torq PR, 18 de abril de 2024)</t>
  </si>
  <si>
    <t>Margarita</t>
  </si>
  <si>
    <t>116.000 Cu</t>
  </si>
  <si>
    <t>IOCG Breccia Complex, Porphyry Deposit</t>
  </si>
  <si>
    <t>70 km al NE de Caldera</t>
  </si>
  <si>
    <t xml:space="preserve">                                                                                                                                                                                                                                                                                                                                                                                                                                                                                                                                                                                                                            En enero de 2024, Torq anunció el inicio de su programa de perforación de la fase cuatro de expansión en Margarita durante el segundo semestre de 2024. (Torq PR, 18 de enero de 2024)                                                                                                                                                                                                      En diciembre de 2023, Torq recibió los resultados de los siete pozos restantes de la Fase Tres del programa de perforación y excavación de zanjas, que consistió en 443,5 m en Margarita. (Anuncio de prensa de Torq, 5 de diciembre de 2023)</t>
  </si>
  <si>
    <t>Andrea</t>
  </si>
  <si>
    <t>35 km al SE de Combarbalá</t>
  </si>
  <si>
    <t xml:space="preserve">Franja Mioceno-Plioceno </t>
  </si>
  <si>
    <t>Limari</t>
  </si>
  <si>
    <t>Durante el trimestre de junio de 2023, Torq continuó refinando sus objetivos con base en muestreos geoquímicos, estudios geofísicos previos y mapeo exhaustivo en Andrea. (Torq 6/23 MD&amp;A 17 de agosto de 2023)                                                                                                                             Torq planificó un programa de perforación en Andrea para el trimestre de marzo de 2022. (PR 25 MAY 2021) - Inactiva en S&amp;P</t>
  </si>
  <si>
    <t>Tribeca Resources Corporation</t>
  </si>
  <si>
    <t>TRBC</t>
  </si>
  <si>
    <t>99,7% Tribeca Resources Corporation</t>
  </si>
  <si>
    <t>La Higuera</t>
  </si>
  <si>
    <t>Au, Fe, Co</t>
  </si>
  <si>
    <t>Cu, Au, Fe, Co</t>
  </si>
  <si>
    <t>40 km al norte de La Serena</t>
  </si>
  <si>
    <t>http://tribecaresources.com/</t>
  </si>
  <si>
    <t xml:space="preserve">En octubre de 2025, Tribeca planeó un programa de perforación de hasta ocho pozos, de 2450 a 4050 m, en La Higuera. (Tribeca PR, 15 de octubre de 2025)
En mayo de 2025, Tribeca informó sobre sus planes para un programa de perforación de fase 3 en La Higuera. (Tribeca PR, 7 de mayo de 2025)
Además, en febrero de 2024, Tribeca informó que se completó la fase 2 del programa de perforación, que abarca 10 pozos con 3806 m, y se esperan los resultados de los ensayos de los últimos 3 pozos. (Tribeca PR, 28 de febrero de 2024)
En febrero de 2024, Tribeca informó que se espera que la perforación continúe hasta finales de febrero de 2024 en La Higuera. (Tribeca PR, 6 de febrero de 2024)
En enero de 2024, Tribeca informó que la perforación exploratoria estaba en marcha, con un programa de perforación de 4000 m planificado que avanzaba en el pozo y se esperaba que continuara hasta marzo de 2024 en La Higuera. (Tribeca PR, 11 de enero de 2024)                                                                                                                                                                                                                                                                                                                                                                                                                                                                                                                                                                                                               En octubre de 2023, Tribeca reanudó el programa de perforación en La Higuera. (Tribeca PR 10 de octubre de 2023).                                                                                                                                                                                                                                                                                                                                                       En septiembre de 2023, Tribeca planeaba comenzar la segunda fase de un programa de perforación de exploración en La Higuera. (Tribeca PR 27 de septiembre de 2023).                                                                                                                                                                                                                                                                                                                                                                                                                                                                                                                                                                                                                                                                                                              En mayo de 2023, Tribeca inició una campaña de campo adicional que incluye actividades de mapeo geológico integral y muestreo de suelos en Benja y Don Baucha. (Tribeca PR 17 de mayo de 2023)                                                                                                                                                                                                                                                                                                                                                                     En abril de 2023, Tribeca informó que desarrollará el programa de trabajo de la fase dos en La Higuera. (Tribeca PR 3 de abril de 2023)                                                                                                                                                                                                                                                                                                                                                                                                                                                                                                                    En febrero de 2023, Tribeca completó recientemente un programa de perforación de nueve pozos en La Higuera. (Tribeca PR 23 de febrero de 2023)                                                                                                                                                                                                                                                                                                                                                                                                                                        </t>
  </si>
  <si>
    <t>Jiguata</t>
  </si>
  <si>
    <t xml:space="preserve">150km al noroeste de Iquique </t>
  </si>
  <si>
    <t>Mioceno-Plioceno</t>
  </si>
  <si>
    <t>Vortex Metals Inc.</t>
  </si>
  <si>
    <t>VMS</t>
  </si>
  <si>
    <t>Vortex Metals Inc (78,87%)</t>
  </si>
  <si>
    <t>25 km NNE de Illapel</t>
  </si>
  <si>
    <t>https://vortexmetals.ca/illapel-copper-project/</t>
  </si>
  <si>
    <t>1. Vancouver, Columbia Británica--(Newsfile Corp. - 10 de septiembre de 2024) - Vortex Metals Inc. (TSXV: VMS)(FSE: DM8) (OTCQB: VMSSF) ("Vortex" o la "Compañía") se complace en anunciar el inicio de su programa de perforación y exploración de fase 1 de 3000 metros en el proyecto de cobre Illapel, ubicado en la provincia de Choapa en Chile.                                                                                                                                                                                                                                                                                                                                                                                                                                           2.  El área del proyecto Illapel fue visitada por QP de Vortex entre el 20 al 23 de marzo de 2024 y demuestra la posibilidad de depósitos adicionales de cobre ‘tipo Manto’. Hay manifestaciones superficiales de cobre generalizadas en toda la propiedad. El muestreo (10 muestras) realizado durante la visita reveló una mineralización de cobre en roca que oscilaba entre 0,40% y 6,54% Cu y hasta 66 ppm de Ag en exposiciones que se sabe albergan mineralización de cobre. Todas las muestras, excepto dos, excedieron el 1,39% de Cu informado para la ley en bruto de la mina Rio 27. (https://www.rumbominero.com/chile/vortex-metals-proyecto-de-cobre-illapel-2/)                                                                                                                                                                                                                                                                                                                                                                                                                                                               3. Empresa Minera Acagold S.A. de C.V., unidad de Vortex Metals Inc., acordó adquirir el 80% de participación en el proyecto Illapel de SCM Ventana Minerals Group, a través de un acuerdo de participación en el capital. El proyecto Illapel está ubicado en Choapa, Chile.</t>
  </si>
  <si>
    <t>Wealth Minerals Ltd.</t>
  </si>
  <si>
    <t>WML</t>
  </si>
  <si>
    <t>Wealth Minerals Ltd.(90%)</t>
  </si>
  <si>
    <t>Laguna Verde Salar</t>
  </si>
  <si>
    <t>Li, K</t>
  </si>
  <si>
    <t>212.380 Li</t>
  </si>
  <si>
    <t>190 km al ENE de Copiapó</t>
  </si>
  <si>
    <t>En julio de 2018, Wealth encargó a sus consultores que desarrollaran una evaluación económica preliminar en Laguna Verde para el diseño de una planta que pueda producir 6000 tm/año de carbonato de litio equivalente (LCE) y se esperaba que estuviera terminada para fines del trimestre de septiembre de 2018. (Comunicado de prensa de Wealth, 31 de julio de 2018)</t>
  </si>
  <si>
    <t>Andacollo Oro</t>
  </si>
  <si>
    <t>5.928.000 oz</t>
  </si>
  <si>
    <t>1.160.000 oz</t>
  </si>
  <si>
    <t>40 km SE of Coquimbo</t>
  </si>
  <si>
    <t>Vancouver, Columbia Británica: Wealth Minerals Ltd. (la “Compañía” o “Wealth”) – (TSXV: WML; OTCQB: WMLLF; SSE: WMLCL; FSE: EJZN) anuncia que, de conformidad con el acuerdo vinculante (el “Acuerdo”) suscrito el 24 de septiembre de 2025 para adquirir una participación indirecta del 100% libre de regalías en el Proyecto Aurífero Andacollo Oro (“Proyecto AOG”), ubicado en Chile (la “Transacción”), y anunciado en un comunicado de prensa de fecha 25 de septiembre de 2025, la Compañía no procederá con el Acuerdo.</t>
  </si>
  <si>
    <t>Cristal</t>
  </si>
  <si>
    <t>55 km al ESE de Tacna</t>
  </si>
  <si>
    <t>En marzo de 2018, Darien publicó un Informe Técnico que cumple con la norma NI43-101 para la propiedad Cristal en apoyo de su adquisición de la propiedad. El trabajo recomendado incluía la perforación de 4 pozos de perforación de 1000 m de profundidad cada uno. (Darien TR 20 de marzo de 2018)</t>
  </si>
  <si>
    <t>Wealth Minerals concretó la compra de dos proyectos de cobre - Reporte Minero | El portal de minería en Chile</t>
  </si>
  <si>
    <t>Kuska</t>
  </si>
  <si>
    <t>583.000 Li</t>
  </si>
  <si>
    <t> -68,318250</t>
  </si>
  <si>
    <t>En abril de 2025, Wealth informó que su solicitud inicial para obtener un contrato especial de operación de litio (CEOL) fue rechazada por el Estado de Chile en Kuska. (Comunicado de prensa de Wealth, 23 de abril de 2025)                                                                                                                                                                                                                                                                                                                                                                                                                                         En septiembre de 2024, Wealth anunció que la empresa solicitará una licencia CEOL en Kuska. (Comunicado de prensa de Wealth del 30 de septiembre de 2024)
En enero de 2024, Wealth informó sobre una evaluación económica preliminar para Kuska. (Comunicado de prensa de Wealth del 4 de enero de 2024)
En julio de 2023, Wealth firmó un acuerdo con la comunidad de Ollague para una segunda campaña de perforación que comprende hasta doce pozos en el salar de Ollague. (Comunicado de prensa de Wealth del 18 de julio de 2023)
En enero de 2023, Wealth anunció la estimación inicial de recursos por un total de 1.500 millones de m3 de salmuera con una clasificación de 386 g/m3 de Li2O en Kuska. (Comunicado de prensa de Wealth del 17 de enero de 2023)</t>
  </si>
  <si>
    <t>Yapuckuta</t>
  </si>
  <si>
    <t>230 km al ENE de Antofagasta</t>
  </si>
  <si>
    <t>En febrero de 2023, Wealth informó que Sociedad Química y Minera de Chile S.A. (SQM) había publicado el informe de evaluación de impacto ambiental (EIA) correspondiente al año fiscal 2022 en el Salar de Atacama. (Comunicado de prensa de Wealth, 23 de febrero de 2023)</t>
  </si>
  <si>
    <t>Trinity</t>
  </si>
  <si>
    <t>60 km al este de Toconao</t>
  </si>
  <si>
    <t>Wealth esperaba comenzar un programa de perforación de tres hoyos y 1200 m para fines de mayo en Trinity. (PR, 7 MAY 2018)</t>
  </si>
  <si>
    <t>World Copper Ltd.</t>
  </si>
  <si>
    <t>WCU</t>
  </si>
  <si>
    <t>Escalones</t>
  </si>
  <si>
    <t>Cu, Au, Ag, Mo</t>
  </si>
  <si>
    <t>1.563.523 Cu</t>
  </si>
  <si>
    <t>100 km al SE de Santiago</t>
  </si>
  <si>
    <t>https://worldcopperltd.com/</t>
  </si>
  <si>
    <t>En septiembre de 2024, World Copper informó que completó 60 pozos con un total de 26.589 m de perforación de núcleos en Escalones. (World Copper Factsheet del 19 de septiembre de 2024)
En noviembre de 2023, World Copper informó que hay un programa de perforación de expansión en curso en Escalones que tiene como objetivo expandir el recurso conocido. (World Copper Factsheet del 21 de noviembre de 2023)                                                                                                                                                                                                                                                                               World Copper informó la finalización de la primera fase del programa de perforación en Escalones. También se planeó un programa de perforación en East Skarn. (PR, 27 SEP 2022)</t>
  </si>
  <si>
    <t>70 km al ENE de Arica</t>
  </si>
  <si>
    <t>World Copper realizó estudios magnéticos, gravitatorios y electromagnéticos (EM) aerotransportados y también planificó un programa DD de 5.000 m en Cristal. (Hoja informativa mundial sobre el cobre, 25 NOV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</si>
</sst>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64" formatCode="0.0"/>
    <numFmt numFmtId="165" formatCode="#,##0.000"/>
    <numFmt numFmtId="166" formatCode="0.00000"/>
    <numFmt numFmtId="167" formatCode="0.000000"/>
    <numFmt numFmtId="168" formatCode="0.0000"/>
    <numFmt numFmtId="169" formatCode="0.000000000"/>
    <numFmt numFmtId="170" formatCode="0.0000000"/>
    <numFmt numFmtId="171" formatCode="#,##0.0"/>
    <numFmt numFmtId="172" formatCode="0.00000000"/>
  </numFmts>
  <fonts count="13" x14ac:knownFonts="1">
    <font>
      <sz val="11"/>
      <color theme="1"/>
      <name val="Aptos Narrow"/>
      <family val="2"/>
      <scheme val="minor"/>
    </font>
    <font>
      <b/>
      <sz val="11"/>
      <color theme="1"/>
      <name val="Aptos Narrow"/>
      <family val="2"/>
      <scheme val="minor"/>
    </font>
    <font>
      <u/>
      <sz val="11"/>
      <color theme="10"/>
      <name val="Aptos Narrow"/>
      <family val="2"/>
      <scheme val="minor"/>
    </font>
    <font>
      <b/>
      <sz val="11"/>
      <name val="Aptos Narrow"/>
      <family val="2"/>
      <scheme val="minor"/>
    </font>
    <font>
      <b/>
      <sz val="9"/>
      <name val="Aptos Narrow"/>
      <family val="2"/>
      <scheme val="minor"/>
    </font>
    <font>
      <b/>
      <sz val="6"/>
      <name val="Aptos Narrow"/>
      <family val="2"/>
      <scheme val="minor"/>
    </font>
    <font>
      <sz val="11"/>
      <name val="Aptos Narrow"/>
      <family val="2"/>
      <scheme val="minor"/>
    </font>
    <font>
      <sz val="9"/>
      <name val="Aptos Narrow"/>
      <family val="2"/>
      <scheme val="minor"/>
    </font>
    <font>
      <sz val="10"/>
      <name val="Aptos Narrow"/>
      <family val="2"/>
      <scheme val="minor"/>
    </font>
    <font>
      <sz val="9"/>
      <color theme="1"/>
      <name val="Calibri"/>
      <family val="2"/>
    </font>
    <font>
      <sz val="9"/>
      <color theme="1"/>
      <name val="Aptos Narrow"/>
      <family val="2"/>
      <scheme val="minor"/>
    </font>
    <font>
      <b/>
      <sz val="9"/>
      <color indexed="81"/>
      <name val="Tahoma"/>
      <family val="2"/>
    </font>
    <font>
      <sz val="9"/>
      <color indexed="81"/>
      <name val="Tahoma"/>
      <family val="2"/>
    </font>
  </fonts>
  <fills count="5">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theme="9" tint="0.79998168889431442"/>
        <bgColor indexed="64"/>
      </patternFill>
    </fill>
  </fills>
  <borders count="17">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auto="1"/>
      </left>
      <right/>
      <top style="medium">
        <color auto="1"/>
      </top>
      <bottom style="medium">
        <color auto="1"/>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dotted">
        <color indexed="64"/>
      </top>
      <bottom/>
      <diagonal/>
    </border>
    <border>
      <left/>
      <right/>
      <top style="dotted">
        <color indexed="64"/>
      </top>
      <bottom/>
      <diagonal/>
    </border>
    <border>
      <left/>
      <right style="medium">
        <color indexed="64"/>
      </right>
      <top style="dotted">
        <color indexed="64"/>
      </top>
      <bottom/>
      <diagonal/>
    </border>
    <border>
      <left/>
      <right/>
      <top style="dotted">
        <color indexed="64"/>
      </top>
      <bottom style="dotted">
        <color indexed="64"/>
      </bottom>
      <diagonal/>
    </border>
    <border>
      <left/>
      <right/>
      <top/>
      <bottom style="dotted">
        <color indexed="64"/>
      </bottom>
      <diagonal/>
    </border>
  </borders>
  <cellStyleXfs count="2">
    <xf numFmtId="0" fontId="0" fillId="0" borderId="0"/>
    <xf numFmtId="0" fontId="2" fillId="0" borderId="0" applyNumberFormat="0" applyFill="0" applyBorder="0" applyAlignment="0" applyProtection="0"/>
  </cellStyleXfs>
  <cellXfs count="99">
    <xf numFmtId="0" fontId="0" fillId="0" borderId="0" xfId="0"/>
    <xf numFmtId="0" fontId="0" fillId="2" borderId="0" xfId="0" applyFill="1"/>
    <xf numFmtId="0" fontId="3" fillId="2" borderId="4" xfId="0" applyFont="1" applyFill="1" applyBorder="1" applyAlignment="1">
      <alignment horizontal="center" vertical="center"/>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3" fillId="2" borderId="4" xfId="0" applyFont="1" applyFill="1" applyBorder="1" applyAlignment="1">
      <alignment horizontal="left" vertical="center" wrapText="1"/>
    </xf>
    <xf numFmtId="164" fontId="3" fillId="2" borderId="4" xfId="0" applyNumberFormat="1" applyFont="1" applyFill="1" applyBorder="1" applyAlignment="1">
      <alignment horizontal="center" vertical="center"/>
    </xf>
    <xf numFmtId="49" fontId="3" fillId="2" borderId="4" xfId="0" applyNumberFormat="1" applyFont="1" applyFill="1" applyBorder="1" applyAlignment="1">
      <alignment horizontal="center" vertical="center"/>
    </xf>
    <xf numFmtId="49" fontId="3" fillId="2" borderId="5" xfId="0" applyNumberFormat="1" applyFont="1" applyFill="1" applyBorder="1" applyAlignment="1">
      <alignment horizontal="center" vertical="center"/>
    </xf>
    <xf numFmtId="49" fontId="3" fillId="2" borderId="7" xfId="0" applyNumberFormat="1" applyFont="1" applyFill="1" applyBorder="1" applyAlignment="1">
      <alignment horizontal="left" vertical="center"/>
    </xf>
    <xf numFmtId="49" fontId="4" fillId="2" borderId="7" xfId="0" applyNumberFormat="1" applyFont="1" applyFill="1" applyBorder="1" applyAlignment="1">
      <alignment horizontal="left" vertical="center" wrapText="1"/>
    </xf>
    <xf numFmtId="0" fontId="3" fillId="2" borderId="0" xfId="0" applyFont="1" applyFill="1" applyAlignment="1">
      <alignment vertical="center"/>
    </xf>
    <xf numFmtId="0" fontId="0" fillId="2" borderId="0" xfId="0" applyFill="1" applyAlignment="1">
      <alignment horizontal="center" vertical="center" wrapText="1"/>
    </xf>
    <xf numFmtId="0" fontId="1" fillId="2" borderId="9" xfId="0" applyFont="1" applyFill="1" applyBorder="1" applyAlignment="1">
      <alignment vertical="center" wrapText="1"/>
    </xf>
    <xf numFmtId="0" fontId="1" fillId="2" borderId="9" xfId="0" applyFont="1" applyFill="1" applyBorder="1" applyAlignment="1">
      <alignment vertical="center"/>
    </xf>
    <xf numFmtId="0" fontId="3" fillId="2" borderId="10" xfId="0" applyFont="1" applyFill="1" applyBorder="1" applyAlignment="1">
      <alignment horizontal="center" vertical="center" wrapText="1"/>
    </xf>
    <xf numFmtId="0" fontId="3" fillId="2" borderId="0" xfId="0" applyFont="1" applyFill="1" applyAlignment="1">
      <alignment horizontal="center" vertical="center" wrapText="1"/>
    </xf>
    <xf numFmtId="0" fontId="3" fillId="2" borderId="11" xfId="0" applyFont="1" applyFill="1" applyBorder="1" applyAlignment="1">
      <alignment horizontal="center" vertical="center" wrapText="1"/>
    </xf>
    <xf numFmtId="3" fontId="3" fillId="2" borderId="7" xfId="0" applyNumberFormat="1" applyFont="1" applyFill="1" applyBorder="1" applyAlignment="1">
      <alignment horizontal="center" vertical="center" wrapText="1"/>
    </xf>
    <xf numFmtId="0" fontId="3" fillId="3" borderId="0" xfId="0" applyFont="1" applyFill="1" applyAlignment="1">
      <alignment horizontal="center" vertical="center" wrapText="1"/>
    </xf>
    <xf numFmtId="164" fontId="3" fillId="2" borderId="0" xfId="0" applyNumberFormat="1" applyFont="1" applyFill="1" applyAlignment="1">
      <alignment horizontal="center" vertical="center" wrapText="1"/>
    </xf>
    <xf numFmtId="49" fontId="3" fillId="2" borderId="0" xfId="0" applyNumberFormat="1" applyFont="1" applyFill="1" applyAlignment="1">
      <alignment horizontal="center" vertical="center" wrapText="1"/>
    </xf>
    <xf numFmtId="49" fontId="3" fillId="2" borderId="11" xfId="0" applyNumberFormat="1" applyFont="1" applyFill="1" applyBorder="1" applyAlignment="1">
      <alignment horizontal="center" vertical="center" wrapText="1"/>
    </xf>
    <xf numFmtId="49" fontId="3" fillId="2" borderId="0" xfId="0" applyNumberFormat="1" applyFont="1" applyFill="1" applyAlignment="1">
      <alignment horizontal="left" vertical="center" wrapText="1"/>
    </xf>
    <xf numFmtId="49" fontId="4" fillId="2" borderId="0" xfId="0" applyNumberFormat="1" applyFont="1" applyFill="1" applyAlignment="1">
      <alignment horizontal="center" vertical="center" wrapText="1"/>
    </xf>
    <xf numFmtId="0" fontId="0" fillId="4" borderId="12" xfId="0" applyFill="1" applyBorder="1" applyAlignment="1">
      <alignment horizontal="center" vertical="center"/>
    </xf>
    <xf numFmtId="0" fontId="0" fillId="4" borderId="12" xfId="0" applyFill="1" applyBorder="1" applyAlignment="1">
      <alignment horizontal="left" vertical="center"/>
    </xf>
    <xf numFmtId="0" fontId="6" fillId="4" borderId="12" xfId="0" applyFont="1" applyFill="1" applyBorder="1" applyAlignment="1">
      <alignment horizontal="center" vertical="center"/>
    </xf>
    <xf numFmtId="0" fontId="6" fillId="4" borderId="13" xfId="0" applyFont="1" applyFill="1" applyBorder="1" applyAlignment="1">
      <alignment horizontal="center" vertical="center"/>
    </xf>
    <xf numFmtId="0" fontId="6" fillId="4" borderId="0" xfId="0" applyFont="1" applyFill="1" applyAlignment="1">
      <alignment horizontal="center" vertical="center"/>
    </xf>
    <xf numFmtId="0" fontId="6" fillId="4" borderId="14" xfId="0" applyFont="1" applyFill="1" applyBorder="1" applyAlignment="1">
      <alignment horizontal="center" vertical="center"/>
    </xf>
    <xf numFmtId="0" fontId="6" fillId="4" borderId="13" xfId="0" applyFont="1" applyFill="1" applyBorder="1" applyAlignment="1">
      <alignment horizontal="center" vertical="center" wrapText="1"/>
    </xf>
    <xf numFmtId="0" fontId="6" fillId="4" borderId="0" xfId="0" applyFont="1" applyFill="1" applyAlignment="1">
      <alignment horizontal="left" vertical="center"/>
    </xf>
    <xf numFmtId="3" fontId="6" fillId="4" borderId="0" xfId="0" applyNumberFormat="1" applyFont="1" applyFill="1" applyAlignment="1">
      <alignment horizontal="center" vertical="center"/>
    </xf>
    <xf numFmtId="3" fontId="6" fillId="4" borderId="10" xfId="0" applyNumberFormat="1" applyFont="1" applyFill="1" applyBorder="1" applyAlignment="1">
      <alignment horizontal="center" vertical="center"/>
    </xf>
    <xf numFmtId="3" fontId="6" fillId="4" borderId="11" xfId="0" applyNumberFormat="1" applyFont="1" applyFill="1" applyBorder="1" applyAlignment="1">
      <alignment horizontal="center" vertical="center"/>
    </xf>
    <xf numFmtId="3" fontId="6" fillId="4" borderId="0" xfId="0" applyNumberFormat="1" applyFont="1" applyFill="1" applyAlignment="1">
      <alignment horizontal="center" vertical="center" wrapText="1"/>
    </xf>
    <xf numFmtId="0" fontId="6" fillId="4" borderId="0" xfId="0" applyFont="1" applyFill="1" applyAlignment="1">
      <alignment horizontal="center" vertical="center" wrapText="1"/>
    </xf>
    <xf numFmtId="164" fontId="6" fillId="4" borderId="0" xfId="0" applyNumberFormat="1" applyFont="1" applyFill="1" applyAlignment="1">
      <alignment horizontal="center" vertical="center" wrapText="1"/>
    </xf>
    <xf numFmtId="165" fontId="6" fillId="4" borderId="0" xfId="0" applyNumberFormat="1" applyFont="1" applyFill="1" applyAlignment="1">
      <alignment horizontal="center" vertical="center" wrapText="1"/>
    </xf>
    <xf numFmtId="0" fontId="6" fillId="4" borderId="11" xfId="0" applyFont="1" applyFill="1" applyBorder="1" applyAlignment="1">
      <alignment horizontal="center" vertical="center" wrapText="1"/>
    </xf>
    <xf numFmtId="0" fontId="6" fillId="4" borderId="12" xfId="0" applyFont="1" applyFill="1" applyBorder="1" applyAlignment="1">
      <alignment horizontal="left" vertical="center"/>
    </xf>
    <xf numFmtId="0" fontId="6" fillId="4" borderId="13" xfId="0" applyFont="1" applyFill="1" applyBorder="1" applyAlignment="1">
      <alignment horizontal="left" vertical="center" wrapText="1"/>
    </xf>
    <xf numFmtId="0" fontId="6" fillId="4" borderId="13" xfId="0" applyFont="1" applyFill="1" applyBorder="1" applyAlignment="1">
      <alignment horizontal="left" vertical="center"/>
    </xf>
    <xf numFmtId="0" fontId="6" fillId="4" borderId="12" xfId="0" applyFont="1" applyFill="1" applyBorder="1" applyAlignment="1">
      <alignment horizontal="left" vertical="center" wrapText="1"/>
    </xf>
    <xf numFmtId="1" fontId="6" fillId="4" borderId="13" xfId="0" applyNumberFormat="1" applyFont="1" applyFill="1" applyBorder="1" applyAlignment="1">
      <alignment horizontal="center" vertical="center"/>
    </xf>
    <xf numFmtId="2" fontId="6" fillId="4" borderId="13" xfId="0" applyNumberFormat="1" applyFont="1" applyFill="1" applyBorder="1" applyAlignment="1">
      <alignment horizontal="center" vertical="center"/>
    </xf>
    <xf numFmtId="49" fontId="6" fillId="4" borderId="14" xfId="0" applyNumberFormat="1" applyFont="1" applyFill="1" applyBorder="1" applyAlignment="1">
      <alignment horizontal="center" vertical="center"/>
    </xf>
    <xf numFmtId="49" fontId="2" fillId="4" borderId="13" xfId="1" applyNumberFormat="1" applyFill="1" applyBorder="1" applyAlignment="1" applyProtection="1">
      <alignment horizontal="left" vertical="center"/>
    </xf>
    <xf numFmtId="49" fontId="7" fillId="4" borderId="13" xfId="0" applyNumberFormat="1" applyFont="1" applyFill="1" applyBorder="1" applyAlignment="1">
      <alignment horizontal="left" vertical="center" wrapText="1"/>
    </xf>
    <xf numFmtId="0" fontId="6" fillId="4" borderId="15" xfId="0" applyFont="1" applyFill="1" applyBorder="1" applyAlignment="1">
      <alignment horizontal="center" vertical="center"/>
    </xf>
    <xf numFmtId="0" fontId="6" fillId="4" borderId="10" xfId="0" applyFont="1" applyFill="1" applyBorder="1" applyAlignment="1">
      <alignment horizontal="center" vertical="center"/>
    </xf>
    <xf numFmtId="0" fontId="6" fillId="4" borderId="11" xfId="0" applyFont="1" applyFill="1" applyBorder="1" applyAlignment="1">
      <alignment horizontal="center" vertical="center"/>
    </xf>
    <xf numFmtId="166" fontId="6" fillId="4" borderId="13" xfId="0" applyNumberFormat="1" applyFont="1" applyFill="1" applyBorder="1" applyAlignment="1">
      <alignment horizontal="center" vertical="center"/>
    </xf>
    <xf numFmtId="167" fontId="6" fillId="4" borderId="13" xfId="0" applyNumberFormat="1" applyFont="1" applyFill="1" applyBorder="1" applyAlignment="1">
      <alignment horizontal="center" vertical="center"/>
    </xf>
    <xf numFmtId="4" fontId="6" fillId="4" borderId="0" xfId="0" applyNumberFormat="1" applyFont="1" applyFill="1" applyAlignment="1">
      <alignment horizontal="center" vertical="center" wrapText="1"/>
    </xf>
    <xf numFmtId="0" fontId="6" fillId="4" borderId="10" xfId="0" applyFont="1" applyFill="1" applyBorder="1" applyAlignment="1">
      <alignment horizontal="center" vertical="center" wrapText="1"/>
    </xf>
    <xf numFmtId="0" fontId="6" fillId="4" borderId="16" xfId="0" applyFont="1" applyFill="1" applyBorder="1" applyAlignment="1">
      <alignment horizontal="center" vertical="center"/>
    </xf>
    <xf numFmtId="168" fontId="6" fillId="4" borderId="13" xfId="0" applyNumberFormat="1" applyFont="1" applyFill="1" applyBorder="1" applyAlignment="1">
      <alignment horizontal="center" vertical="center"/>
    </xf>
    <xf numFmtId="0" fontId="0" fillId="0" borderId="0" xfId="0" applyAlignment="1">
      <alignment wrapText="1"/>
    </xf>
    <xf numFmtId="169" fontId="6" fillId="4" borderId="13" xfId="0" applyNumberFormat="1" applyFont="1" applyFill="1" applyBorder="1" applyAlignment="1">
      <alignment horizontal="center" vertical="center"/>
    </xf>
    <xf numFmtId="9" fontId="6" fillId="4" borderId="13" xfId="0" applyNumberFormat="1" applyFont="1" applyFill="1" applyBorder="1" applyAlignment="1">
      <alignment horizontal="center" vertical="center" wrapText="1"/>
    </xf>
    <xf numFmtId="2" fontId="6" fillId="4" borderId="0" xfId="0" applyNumberFormat="1" applyFont="1" applyFill="1" applyAlignment="1">
      <alignment horizontal="center" vertical="center" wrapText="1"/>
    </xf>
    <xf numFmtId="49" fontId="6" fillId="4" borderId="13" xfId="0" applyNumberFormat="1" applyFont="1" applyFill="1" applyBorder="1" applyAlignment="1">
      <alignment horizontal="left" vertical="center" wrapText="1"/>
    </xf>
    <xf numFmtId="170" fontId="6" fillId="4" borderId="13" xfId="0" applyNumberFormat="1" applyFont="1" applyFill="1" applyBorder="1" applyAlignment="1">
      <alignment horizontal="center" vertical="center"/>
    </xf>
    <xf numFmtId="0" fontId="8" fillId="4" borderId="12" xfId="0" applyFont="1" applyFill="1" applyBorder="1" applyAlignment="1">
      <alignment horizontal="left" vertical="center" wrapText="1"/>
    </xf>
    <xf numFmtId="171" fontId="6" fillId="4" borderId="0" xfId="0" applyNumberFormat="1" applyFont="1" applyFill="1" applyAlignment="1">
      <alignment horizontal="center" vertical="center" wrapText="1"/>
    </xf>
    <xf numFmtId="0" fontId="8" fillId="4" borderId="13" xfId="0" applyFont="1" applyFill="1" applyBorder="1" applyAlignment="1">
      <alignment horizontal="left" vertical="center" wrapText="1"/>
    </xf>
    <xf numFmtId="172" fontId="6" fillId="4" borderId="13" xfId="0" applyNumberFormat="1" applyFont="1" applyFill="1" applyBorder="1" applyAlignment="1">
      <alignment horizontal="center" vertical="center"/>
    </xf>
    <xf numFmtId="49" fontId="7" fillId="0" borderId="13" xfId="0" applyNumberFormat="1" applyFont="1" applyBorder="1" applyAlignment="1">
      <alignment horizontal="left" vertical="center" wrapText="1"/>
    </xf>
    <xf numFmtId="49" fontId="9" fillId="4" borderId="13" xfId="1" applyNumberFormat="1" applyFont="1" applyFill="1" applyBorder="1" applyAlignment="1" applyProtection="1">
      <alignment horizontal="left" vertical="center" wrapText="1"/>
    </xf>
    <xf numFmtId="0" fontId="6" fillId="4" borderId="10" xfId="0" applyFont="1" applyFill="1" applyBorder="1" applyAlignment="1">
      <alignment horizontal="left" vertical="center" wrapText="1"/>
    </xf>
    <xf numFmtId="0" fontId="6" fillId="4" borderId="10" xfId="0" applyFont="1" applyFill="1" applyBorder="1" applyAlignment="1">
      <alignment horizontal="left" vertical="center"/>
    </xf>
    <xf numFmtId="10" fontId="6" fillId="4" borderId="13" xfId="0" applyNumberFormat="1" applyFont="1" applyFill="1" applyBorder="1" applyAlignment="1">
      <alignment horizontal="center" vertical="center" wrapText="1"/>
    </xf>
    <xf numFmtId="0" fontId="0" fillId="2" borderId="0" xfId="0" applyFill="1" applyAlignment="1">
      <alignment horizontal="center" vertical="center"/>
    </xf>
    <xf numFmtId="0" fontId="0" fillId="2" borderId="0" xfId="0" applyFill="1" applyAlignment="1">
      <alignment horizontal="left" vertical="center"/>
    </xf>
    <xf numFmtId="3" fontId="0" fillId="2" borderId="0" xfId="0" applyNumberFormat="1" applyFill="1" applyAlignment="1">
      <alignment horizontal="left" vertical="center"/>
    </xf>
    <xf numFmtId="2" fontId="0" fillId="2" borderId="0" xfId="0" applyNumberFormat="1" applyFill="1" applyAlignment="1">
      <alignment horizontal="center" vertical="center"/>
    </xf>
    <xf numFmtId="0" fontId="0" fillId="2" borderId="0" xfId="0" applyFill="1" applyAlignment="1">
      <alignment horizontal="left" vertical="center" wrapText="1"/>
    </xf>
    <xf numFmtId="164" fontId="0" fillId="2" borderId="0" xfId="0" applyNumberFormat="1" applyFill="1" applyAlignment="1">
      <alignment horizontal="center" vertical="center"/>
    </xf>
    <xf numFmtId="49" fontId="0" fillId="2" borderId="0" xfId="0" applyNumberFormat="1" applyFill="1" applyAlignment="1">
      <alignment horizontal="center" vertical="center"/>
    </xf>
    <xf numFmtId="49" fontId="0" fillId="2" borderId="0" xfId="0" applyNumberFormat="1" applyFill="1" applyAlignment="1">
      <alignment horizontal="left" vertical="center"/>
    </xf>
    <xf numFmtId="49" fontId="10" fillId="2" borderId="0" xfId="0" applyNumberFormat="1" applyFont="1" applyFill="1" applyAlignment="1">
      <alignment horizontal="left" vertical="center" wrapText="1"/>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3" xfId="0" applyFont="1" applyFill="1" applyBorder="1" applyAlignment="1">
      <alignment horizontal="center" vertical="center" wrapText="1"/>
    </xf>
    <xf numFmtId="0" fontId="3" fillId="2" borderId="5"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cochilcoms-my.sharepoint.com/personal/jpruiztagle_cochilco_cl/Documents/Documentos/Exploraci&#243;n/2025/Prospectos%20Exploracion%20Chile%202025%20-%20Data.xlsx" TargetMode="External"/><Relationship Id="rId1" Type="http://schemas.openxmlformats.org/officeDocument/2006/relationships/externalLinkPath" Target="https://cochilcoms-my.sharepoint.com/personal/jpruiztagle_cochilco_cl/Documents/Documentos/Exploraci&#243;n/2025/Prospectos%20Exploracion%20Chile%202025%20-%20Dat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BD bruta"/>
      <sheetName val="BD 2025"/>
      <sheetName val="Hoja1"/>
      <sheetName val="Salen "/>
      <sheetName val="Tablas - graficos"/>
      <sheetName val="Transacciones 2025"/>
      <sheetName val="ELIMINACIÓN"/>
      <sheetName val="BD 2023"/>
      <sheetName val="Prospectos 2025"/>
      <sheetName val="PPTO"/>
      <sheetName val="Prospectos2024"/>
      <sheetName val="Hoja2"/>
      <sheetName val="Yacimientos"/>
      <sheetName val="Historial de empresas"/>
      <sheetName val="Transacciones"/>
      <sheetName val="2025"/>
      <sheetName val="Transacciones 2024"/>
      <sheetName val="2024"/>
      <sheetName val="2023 Activas"/>
      <sheetName val="2023 Selected Stage"/>
      <sheetName val="Listado de Eus (2)"/>
      <sheetName val="Listado de Eus"/>
      <sheetName val="Hoja5"/>
      <sheetName val="Fig. 7 (2)"/>
      <sheetName val="Fig. 7"/>
    </sheetNames>
    <sheetDataSet>
      <sheetData sheetId="0"/>
      <sheetData sheetId="1"/>
      <sheetData sheetId="2"/>
      <sheetData sheetId="3"/>
      <sheetData sheetId="4"/>
      <sheetData sheetId="5"/>
      <sheetData sheetId="6"/>
      <sheetData sheetId="7"/>
      <sheetData sheetId="8"/>
      <sheetData sheetId="9">
        <row r="6">
          <cell r="I6" t="str">
            <v>Anglo American plc</v>
          </cell>
          <cell r="J6">
            <v>4193273</v>
          </cell>
          <cell r="K6" t="str">
            <v>United Kingdom</v>
          </cell>
          <cell r="L6">
            <v>134</v>
          </cell>
          <cell r="M6">
            <v>145</v>
          </cell>
          <cell r="N6">
            <v>145</v>
          </cell>
          <cell r="O6">
            <v>125</v>
          </cell>
          <cell r="P6" t="str">
            <v>SI</v>
          </cell>
          <cell r="Q6" t="str">
            <v>SI</v>
          </cell>
          <cell r="R6" t="str">
            <v>SI</v>
          </cell>
          <cell r="T6" t="str">
            <v>Major</v>
          </cell>
        </row>
        <row r="7">
          <cell r="I7" t="str">
            <v>Rio Tinto Group</v>
          </cell>
          <cell r="J7">
            <v>4149660</v>
          </cell>
          <cell r="K7" t="str">
            <v>United Kingdom</v>
          </cell>
          <cell r="L7">
            <v>79.900000000000006</v>
          </cell>
          <cell r="M7">
            <v>63.3</v>
          </cell>
          <cell r="N7">
            <v>120.6</v>
          </cell>
          <cell r="O7">
            <v>23</v>
          </cell>
          <cell r="P7" t="str">
            <v>SI</v>
          </cell>
          <cell r="Q7" t="str">
            <v>SI</v>
          </cell>
          <cell r="R7" t="str">
            <v>SI</v>
          </cell>
          <cell r="T7" t="str">
            <v>Major</v>
          </cell>
        </row>
        <row r="8">
          <cell r="I8" t="str">
            <v>Corporación Nacional del Cobre de Chile</v>
          </cell>
          <cell r="J8">
            <v>4349314</v>
          </cell>
          <cell r="K8" t="str">
            <v>Chile</v>
          </cell>
          <cell r="L8">
            <v>116.6</v>
          </cell>
          <cell r="M8">
            <v>96</v>
          </cell>
          <cell r="N8">
            <v>81.8</v>
          </cell>
          <cell r="O8">
            <v>84.4</v>
          </cell>
          <cell r="P8" t="str">
            <v>SI</v>
          </cell>
          <cell r="Q8" t="str">
            <v>SI</v>
          </cell>
          <cell r="R8" t="str">
            <v>SI</v>
          </cell>
          <cell r="T8" t="str">
            <v>Major</v>
          </cell>
        </row>
        <row r="9">
          <cell r="I9" t="str">
            <v>Antofagasta plc</v>
          </cell>
          <cell r="J9">
            <v>4348083</v>
          </cell>
          <cell r="K9" t="str">
            <v>United Kingdom</v>
          </cell>
          <cell r="L9">
            <v>66.3</v>
          </cell>
          <cell r="M9">
            <v>69.2</v>
          </cell>
          <cell r="N9">
            <v>80.5</v>
          </cell>
          <cell r="O9">
            <v>79</v>
          </cell>
          <cell r="P9" t="str">
            <v>SI</v>
          </cell>
          <cell r="Q9" t="str">
            <v>SI</v>
          </cell>
          <cell r="R9" t="str">
            <v>SI</v>
          </cell>
          <cell r="T9" t="str">
            <v>Major</v>
          </cell>
        </row>
        <row r="10">
          <cell r="I10" t="str">
            <v>NGEx Minerals Ltd.</v>
          </cell>
          <cell r="J10">
            <v>15103234</v>
          </cell>
          <cell r="K10" t="str">
            <v>Canada</v>
          </cell>
          <cell r="L10">
            <v>3.5</v>
          </cell>
          <cell r="M10">
            <v>33.200000000000003</v>
          </cell>
          <cell r="N10">
            <v>36.9</v>
          </cell>
          <cell r="O10">
            <v>9.5</v>
          </cell>
          <cell r="P10" t="str">
            <v>SI</v>
          </cell>
          <cell r="Q10" t="str">
            <v>SI</v>
          </cell>
          <cell r="R10" t="str">
            <v>SI</v>
          </cell>
          <cell r="T10" t="str">
            <v>Junior</v>
          </cell>
        </row>
        <row r="11">
          <cell r="I11" t="str">
            <v>Gold Fields Limited</v>
          </cell>
          <cell r="J11">
            <v>4144674</v>
          </cell>
          <cell r="K11" t="str">
            <v>South Africa</v>
          </cell>
          <cell r="L11">
            <v>25</v>
          </cell>
          <cell r="M11">
            <v>32</v>
          </cell>
          <cell r="N11">
            <v>26.2</v>
          </cell>
          <cell r="O11">
            <v>32.9</v>
          </cell>
          <cell r="P11" t="str">
            <v>SI</v>
          </cell>
          <cell r="Q11" t="str">
            <v>SI</v>
          </cell>
          <cell r="R11" t="str">
            <v>SI</v>
          </cell>
          <cell r="T11" t="str">
            <v>Major</v>
          </cell>
        </row>
        <row r="12">
          <cell r="I12" t="str">
            <v>BHP Group Limited</v>
          </cell>
          <cell r="J12">
            <v>4121840</v>
          </cell>
          <cell r="K12" t="str">
            <v>Australia</v>
          </cell>
          <cell r="L12">
            <v>50</v>
          </cell>
          <cell r="M12">
            <v>30</v>
          </cell>
          <cell r="N12">
            <v>25</v>
          </cell>
          <cell r="O12">
            <v>15</v>
          </cell>
          <cell r="P12" t="str">
            <v>SI</v>
          </cell>
          <cell r="Q12" t="str">
            <v>SI</v>
          </cell>
          <cell r="R12" t="str">
            <v>SI</v>
          </cell>
          <cell r="T12" t="str">
            <v>Major</v>
          </cell>
        </row>
        <row r="13">
          <cell r="I13" t="str">
            <v>Barrick Mining Corporation</v>
          </cell>
          <cell r="J13">
            <v>4120225</v>
          </cell>
          <cell r="K13" t="str">
            <v>Canada</v>
          </cell>
          <cell r="L13">
            <v>25</v>
          </cell>
          <cell r="M13">
            <v>30</v>
          </cell>
          <cell r="N13">
            <v>23</v>
          </cell>
          <cell r="O13">
            <v>23</v>
          </cell>
          <cell r="P13" t="str">
            <v>SI</v>
          </cell>
          <cell r="Q13" t="str">
            <v>SI</v>
          </cell>
          <cell r="R13" t="str">
            <v>SI</v>
          </cell>
          <cell r="T13" t="str">
            <v>Major</v>
          </cell>
        </row>
        <row r="14">
          <cell r="I14" t="str">
            <v>Marimaca Copper Corp.</v>
          </cell>
          <cell r="J14">
            <v>4349526</v>
          </cell>
          <cell r="K14" t="str">
            <v>Canada</v>
          </cell>
          <cell r="L14">
            <v>20</v>
          </cell>
          <cell r="M14">
            <v>10</v>
          </cell>
          <cell r="N14">
            <v>18</v>
          </cell>
          <cell r="O14">
            <v>13</v>
          </cell>
          <cell r="P14" t="str">
            <v>SI</v>
          </cell>
          <cell r="Q14" t="str">
            <v>SI</v>
          </cell>
          <cell r="R14" t="str">
            <v>SI</v>
          </cell>
          <cell r="T14" t="str">
            <v>Junior</v>
          </cell>
        </row>
        <row r="15">
          <cell r="I15" t="str">
            <v>Sociedad Punta del Cobre S.A.</v>
          </cell>
          <cell r="J15">
            <v>4353562</v>
          </cell>
          <cell r="K15" t="str">
            <v>Chile</v>
          </cell>
          <cell r="L15">
            <v>15</v>
          </cell>
          <cell r="M15">
            <v>20</v>
          </cell>
          <cell r="N15">
            <v>18</v>
          </cell>
          <cell r="O15">
            <v>16</v>
          </cell>
          <cell r="P15" t="str">
            <v>SI</v>
          </cell>
          <cell r="Q15" t="str">
            <v>SI</v>
          </cell>
          <cell r="R15" t="str">
            <v>SI</v>
          </cell>
          <cell r="T15" t="str">
            <v>Mediana</v>
          </cell>
        </row>
        <row r="16">
          <cell r="I16" t="str">
            <v>Vale S.A.</v>
          </cell>
          <cell r="J16">
            <v>4223919</v>
          </cell>
          <cell r="K16" t="str">
            <v>Brazil</v>
          </cell>
          <cell r="L16">
            <v>9.4</v>
          </cell>
          <cell r="M16">
            <v>8</v>
          </cell>
          <cell r="N16">
            <v>15.2</v>
          </cell>
          <cell r="O16">
            <v>20.9</v>
          </cell>
          <cell r="P16" t="str">
            <v>SI</v>
          </cell>
          <cell r="Q16" t="str">
            <v>SI</v>
          </cell>
          <cell r="R16" t="str">
            <v>SI</v>
          </cell>
          <cell r="T16" t="str">
            <v>Major</v>
          </cell>
        </row>
        <row r="17">
          <cell r="I17" t="str">
            <v>Teck Resources Limited</v>
          </cell>
          <cell r="J17">
            <v>4141965</v>
          </cell>
          <cell r="K17" t="str">
            <v>Canada</v>
          </cell>
          <cell r="L17">
            <v>7</v>
          </cell>
          <cell r="M17">
            <v>10.4</v>
          </cell>
          <cell r="N17">
            <v>14.9</v>
          </cell>
          <cell r="O17">
            <v>13.5</v>
          </cell>
          <cell r="P17" t="str">
            <v>SI</v>
          </cell>
          <cell r="Q17" t="str">
            <v>SI</v>
          </cell>
          <cell r="R17" t="str">
            <v>SI</v>
          </cell>
          <cell r="T17" t="str">
            <v>Major</v>
          </cell>
        </row>
        <row r="18">
          <cell r="I18" t="str">
            <v>Lundin Mining Corporation</v>
          </cell>
          <cell r="J18">
            <v>4351931</v>
          </cell>
          <cell r="K18" t="str">
            <v>Canada</v>
          </cell>
          <cell r="L18">
            <v>25</v>
          </cell>
          <cell r="M18">
            <v>21</v>
          </cell>
          <cell r="N18">
            <v>12.4</v>
          </cell>
          <cell r="O18">
            <v>15.2</v>
          </cell>
          <cell r="P18" t="str">
            <v>SI</v>
          </cell>
          <cell r="Q18" t="str">
            <v>SI</v>
          </cell>
          <cell r="R18" t="str">
            <v>SI</v>
          </cell>
          <cell r="T18" t="str">
            <v>Major</v>
          </cell>
        </row>
        <row r="19">
          <cell r="I19" t="str">
            <v>Newmont Corporation</v>
          </cell>
          <cell r="J19">
            <v>4075105</v>
          </cell>
          <cell r="K19" t="str">
            <v>USA</v>
          </cell>
          <cell r="L19">
            <v>9</v>
          </cell>
          <cell r="M19">
            <v>8</v>
          </cell>
          <cell r="N19">
            <v>12</v>
          </cell>
          <cell r="O19">
            <v>9</v>
          </cell>
          <cell r="P19" t="str">
            <v>SI</v>
          </cell>
          <cell r="Q19" t="str">
            <v>SI</v>
          </cell>
          <cell r="R19" t="str">
            <v>SI</v>
          </cell>
          <cell r="T19" t="str">
            <v>Major</v>
          </cell>
        </row>
        <row r="20">
          <cell r="I20" t="str">
            <v>Hot Chili Limited</v>
          </cell>
          <cell r="J20">
            <v>4351094</v>
          </cell>
          <cell r="K20" t="str">
            <v>Australia</v>
          </cell>
          <cell r="L20">
            <v>9.1999999999999993</v>
          </cell>
          <cell r="M20">
            <v>7.8</v>
          </cell>
          <cell r="N20">
            <v>10.4</v>
          </cell>
          <cell r="O20">
            <v>10.9</v>
          </cell>
          <cell r="P20" t="str">
            <v>SI</v>
          </cell>
          <cell r="Q20" t="str">
            <v>SI</v>
          </cell>
          <cell r="R20" t="str">
            <v>SI</v>
          </cell>
          <cell r="T20" t="str">
            <v>Junior</v>
          </cell>
        </row>
        <row r="21">
          <cell r="I21" t="str">
            <v>Fresnillo plc</v>
          </cell>
          <cell r="J21">
            <v>4350279</v>
          </cell>
          <cell r="K21" t="str">
            <v>Mexico</v>
          </cell>
          <cell r="L21">
            <v>12</v>
          </cell>
          <cell r="M21">
            <v>12</v>
          </cell>
          <cell r="N21">
            <v>10</v>
          </cell>
          <cell r="O21">
            <v>7</v>
          </cell>
          <cell r="P21" t="str">
            <v>SI</v>
          </cell>
          <cell r="Q21" t="str">
            <v>SI</v>
          </cell>
          <cell r="R21" t="str">
            <v>SI</v>
          </cell>
          <cell r="T21" t="str">
            <v>Major</v>
          </cell>
        </row>
        <row r="22">
          <cell r="I22" t="str">
            <v>Glencore plc</v>
          </cell>
          <cell r="J22">
            <v>4113732</v>
          </cell>
          <cell r="K22" t="str">
            <v>Switzerland</v>
          </cell>
          <cell r="L22">
            <v>14</v>
          </cell>
          <cell r="M22">
            <v>10</v>
          </cell>
          <cell r="N22">
            <v>10</v>
          </cell>
          <cell r="O22">
            <v>6</v>
          </cell>
          <cell r="P22" t="str">
            <v>SI</v>
          </cell>
          <cell r="Q22" t="str">
            <v>SI</v>
          </cell>
          <cell r="R22" t="str">
            <v>SI</v>
          </cell>
          <cell r="T22" t="str">
            <v>Major</v>
          </cell>
        </row>
        <row r="23">
          <cell r="I23" t="str">
            <v>Kinross Gold Corporation</v>
          </cell>
          <cell r="J23">
            <v>4094180</v>
          </cell>
          <cell r="K23" t="str">
            <v>Canada</v>
          </cell>
          <cell r="L23">
            <v>16</v>
          </cell>
          <cell r="M23">
            <v>2</v>
          </cell>
          <cell r="N23">
            <v>10</v>
          </cell>
          <cell r="O23">
            <v>3</v>
          </cell>
          <cell r="P23" t="str">
            <v>SI</v>
          </cell>
          <cell r="Q23" t="str">
            <v>SI</v>
          </cell>
          <cell r="R23" t="str">
            <v>SI</v>
          </cell>
          <cell r="T23" t="str">
            <v>Major</v>
          </cell>
        </row>
        <row r="24">
          <cell r="I24" t="str">
            <v>Torq Resources Inc.</v>
          </cell>
          <cell r="J24">
            <v>4354602</v>
          </cell>
          <cell r="K24" t="str">
            <v>Canada</v>
          </cell>
          <cell r="L24">
            <v>0.5</v>
          </cell>
          <cell r="M24">
            <v>4.8</v>
          </cell>
          <cell r="N24">
            <v>9.9</v>
          </cell>
          <cell r="O24">
            <v>4.0999999999999996</v>
          </cell>
          <cell r="P24" t="str">
            <v>SI</v>
          </cell>
          <cell r="Q24" t="str">
            <v>SI</v>
          </cell>
          <cell r="R24" t="str">
            <v>SI</v>
          </cell>
          <cell r="T24" t="str">
            <v>Junior</v>
          </cell>
        </row>
        <row r="25">
          <cell r="I25" t="str">
            <v>ATEX Resources Inc.</v>
          </cell>
          <cell r="J25">
            <v>4349328</v>
          </cell>
          <cell r="K25" t="str">
            <v>Canada</v>
          </cell>
          <cell r="L25">
            <v>24.7</v>
          </cell>
          <cell r="M25">
            <v>11.5</v>
          </cell>
          <cell r="N25">
            <v>9</v>
          </cell>
          <cell r="O25">
            <v>4.8</v>
          </cell>
          <cell r="P25" t="str">
            <v>SI</v>
          </cell>
          <cell r="Q25" t="str">
            <v>SI</v>
          </cell>
          <cell r="R25" t="str">
            <v>SI</v>
          </cell>
          <cell r="T25" t="str">
            <v>Junior</v>
          </cell>
        </row>
        <row r="26">
          <cell r="I26" t="str">
            <v>Industrias Peñoles, S.A.B. de C.V.</v>
          </cell>
          <cell r="J26">
            <v>4351226</v>
          </cell>
          <cell r="K26" t="str">
            <v>Mexico</v>
          </cell>
          <cell r="L26">
            <v>3</v>
          </cell>
          <cell r="M26">
            <v>7</v>
          </cell>
          <cell r="N26">
            <v>8</v>
          </cell>
          <cell r="O26">
            <v>10</v>
          </cell>
          <cell r="P26" t="str">
            <v>SI</v>
          </cell>
          <cell r="Q26" t="str">
            <v>SI</v>
          </cell>
          <cell r="R26" t="str">
            <v>SI</v>
          </cell>
          <cell r="T26" t="str">
            <v>Major</v>
          </cell>
        </row>
        <row r="27">
          <cell r="I27" t="str">
            <v>South32 Limited</v>
          </cell>
          <cell r="J27">
            <v>4583665</v>
          </cell>
          <cell r="K27" t="str">
            <v>Australia</v>
          </cell>
          <cell r="L27">
            <v>13</v>
          </cell>
          <cell r="M27">
            <v>13</v>
          </cell>
          <cell r="N27">
            <v>8</v>
          </cell>
          <cell r="O27">
            <v>2</v>
          </cell>
          <cell r="P27" t="str">
            <v>SI</v>
          </cell>
          <cell r="Q27" t="str">
            <v>SI</v>
          </cell>
          <cell r="R27" t="str">
            <v>SI</v>
          </cell>
          <cell r="T27" t="str">
            <v>Major</v>
          </cell>
        </row>
        <row r="28">
          <cell r="I28" t="str">
            <v>Battery Mineral Resources Corp.</v>
          </cell>
          <cell r="J28">
            <v>19556549</v>
          </cell>
          <cell r="K28" t="str">
            <v>Canada</v>
          </cell>
          <cell r="L28">
            <v>2.1</v>
          </cell>
          <cell r="M28">
            <v>3.7</v>
          </cell>
          <cell r="N28">
            <v>7.6</v>
          </cell>
          <cell r="O28">
            <v>9.1</v>
          </cell>
          <cell r="P28" t="str">
            <v>SI</v>
          </cell>
          <cell r="Q28" t="str">
            <v>SI</v>
          </cell>
          <cell r="R28" t="str">
            <v>SI</v>
          </cell>
          <cell r="T28" t="str">
            <v>Junior</v>
          </cell>
        </row>
        <row r="29">
          <cell r="I29" t="str">
            <v>Los Andes Copper Ltd.</v>
          </cell>
          <cell r="J29">
            <v>4362246</v>
          </cell>
          <cell r="K29" t="str">
            <v>Canada</v>
          </cell>
          <cell r="L29">
            <v>2.9</v>
          </cell>
          <cell r="M29">
            <v>3.9</v>
          </cell>
          <cell r="N29">
            <v>5.9</v>
          </cell>
          <cell r="O29">
            <v>9.5</v>
          </cell>
          <cell r="P29" t="str">
            <v>SI</v>
          </cell>
          <cell r="Q29" t="str">
            <v>SI</v>
          </cell>
          <cell r="R29" t="str">
            <v>SI</v>
          </cell>
          <cell r="T29" t="str">
            <v>Junior</v>
          </cell>
        </row>
        <row r="30">
          <cell r="I30" t="str">
            <v>Tesoro Gold Ltd</v>
          </cell>
          <cell r="J30">
            <v>10022420</v>
          </cell>
          <cell r="K30" t="str">
            <v>Australia</v>
          </cell>
          <cell r="L30">
            <v>5.0999999999999996</v>
          </cell>
          <cell r="M30">
            <v>2.7</v>
          </cell>
          <cell r="N30">
            <v>5.6</v>
          </cell>
          <cell r="O30">
            <v>12.6</v>
          </cell>
          <cell r="P30" t="str">
            <v>SI</v>
          </cell>
          <cell r="Q30" t="str">
            <v>SI</v>
          </cell>
          <cell r="R30" t="str">
            <v>SI</v>
          </cell>
          <cell r="T30" t="str">
            <v>Junior</v>
          </cell>
        </row>
        <row r="31">
          <cell r="I31" t="str">
            <v>KGHM Polska Miedz S.A.</v>
          </cell>
          <cell r="J31">
            <v>4351589</v>
          </cell>
          <cell r="K31" t="str">
            <v>Poland</v>
          </cell>
          <cell r="L31">
            <v>4.7</v>
          </cell>
          <cell r="M31">
            <v>4.8</v>
          </cell>
          <cell r="N31">
            <v>5</v>
          </cell>
          <cell r="O31">
            <v>4</v>
          </cell>
          <cell r="P31" t="str">
            <v>SI</v>
          </cell>
          <cell r="Q31" t="str">
            <v>SI</v>
          </cell>
          <cell r="R31" t="str">
            <v>SI</v>
          </cell>
          <cell r="T31" t="str">
            <v>Major</v>
          </cell>
        </row>
        <row r="32">
          <cell r="I32" t="str">
            <v>Newcrest Mining Limited</v>
          </cell>
          <cell r="J32">
            <v>4352781</v>
          </cell>
          <cell r="K32" t="str">
            <v>Australia</v>
          </cell>
          <cell r="L32">
            <v>0</v>
          </cell>
          <cell r="M32">
            <v>0</v>
          </cell>
          <cell r="N32">
            <v>5</v>
          </cell>
          <cell r="O32">
            <v>8</v>
          </cell>
          <cell r="P32" t="str">
            <v>SI</v>
          </cell>
          <cell r="Q32" t="str">
            <v>NO</v>
          </cell>
          <cell r="R32" t="str">
            <v>NO</v>
          </cell>
          <cell r="T32" t="str">
            <v>Major</v>
          </cell>
        </row>
        <row r="33">
          <cell r="I33" t="str">
            <v>Nittetsu Mining Co., Ltd.</v>
          </cell>
          <cell r="J33">
            <v>4219628</v>
          </cell>
          <cell r="K33" t="str">
            <v>Japan</v>
          </cell>
          <cell r="L33">
            <v>1.7</v>
          </cell>
          <cell r="M33">
            <v>5.0999999999999996</v>
          </cell>
          <cell r="N33">
            <v>5</v>
          </cell>
          <cell r="O33">
            <v>6.2</v>
          </cell>
          <cell r="P33" t="str">
            <v>SI</v>
          </cell>
          <cell r="Q33" t="str">
            <v>SI</v>
          </cell>
          <cell r="R33" t="str">
            <v>SI</v>
          </cell>
          <cell r="T33" t="str">
            <v>Otros</v>
          </cell>
        </row>
        <row r="34">
          <cell r="I34" t="str">
            <v>Sumitomo Metal Mining Co., Ltd.</v>
          </cell>
          <cell r="J34">
            <v>4354638</v>
          </cell>
          <cell r="K34" t="str">
            <v>Japan</v>
          </cell>
          <cell r="L34">
            <v>5</v>
          </cell>
          <cell r="M34">
            <v>3</v>
          </cell>
          <cell r="N34">
            <v>5</v>
          </cell>
          <cell r="O34">
            <v>4</v>
          </cell>
          <cell r="P34" t="str">
            <v>SI</v>
          </cell>
          <cell r="Q34" t="str">
            <v>SI</v>
          </cell>
          <cell r="R34" t="str">
            <v>SI</v>
          </cell>
          <cell r="T34" t="str">
            <v>Major</v>
          </cell>
        </row>
        <row r="35">
          <cell r="I35" t="str">
            <v>CleanTech Lithium Plc</v>
          </cell>
          <cell r="J35">
            <v>105712952</v>
          </cell>
          <cell r="K35" t="str">
            <v>United Kingdom</v>
          </cell>
          <cell r="L35">
            <v>7.6</v>
          </cell>
          <cell r="M35">
            <v>12.5</v>
          </cell>
          <cell r="N35">
            <v>4.9000000000000004</v>
          </cell>
          <cell r="O35">
            <v>1.3</v>
          </cell>
          <cell r="P35" t="str">
            <v>SI</v>
          </cell>
          <cell r="Q35" t="str">
            <v>SI</v>
          </cell>
          <cell r="R35" t="str">
            <v>SI</v>
          </cell>
          <cell r="T35" t="str">
            <v>Junior</v>
          </cell>
        </row>
        <row r="36">
          <cell r="I36" t="str">
            <v>First Quantum Minerals Ltd.</v>
          </cell>
          <cell r="J36">
            <v>4350215</v>
          </cell>
          <cell r="K36" t="str">
            <v>Canada</v>
          </cell>
          <cell r="L36">
            <v>3.4</v>
          </cell>
          <cell r="M36">
            <v>5</v>
          </cell>
          <cell r="N36">
            <v>4.9000000000000004</v>
          </cell>
          <cell r="O36">
            <v>1.4</v>
          </cell>
          <cell r="P36" t="str">
            <v>SI</v>
          </cell>
          <cell r="Q36" t="str">
            <v>SI</v>
          </cell>
          <cell r="R36" t="str">
            <v>SI</v>
          </cell>
          <cell r="T36" t="str">
            <v>Junior</v>
          </cell>
        </row>
        <row r="37">
          <cell r="I37" t="str">
            <v>Aclara Resources Inc.</v>
          </cell>
          <cell r="J37">
            <v>100479663</v>
          </cell>
          <cell r="K37" t="str">
            <v>Chile</v>
          </cell>
          <cell r="L37">
            <v>1</v>
          </cell>
          <cell r="M37">
            <v>1.5</v>
          </cell>
          <cell r="N37">
            <v>4</v>
          </cell>
          <cell r="O37">
            <v>1</v>
          </cell>
          <cell r="P37" t="str">
            <v>SI</v>
          </cell>
          <cell r="Q37" t="str">
            <v>SI</v>
          </cell>
          <cell r="R37" t="str">
            <v>SI</v>
          </cell>
          <cell r="T37" t="str">
            <v>Junior</v>
          </cell>
        </row>
        <row r="38">
          <cell r="I38" t="str">
            <v>Austral Gold Limited</v>
          </cell>
          <cell r="J38">
            <v>4436512</v>
          </cell>
          <cell r="K38" t="str">
            <v>Australia</v>
          </cell>
          <cell r="L38">
            <v>0.2</v>
          </cell>
          <cell r="M38">
            <v>0.2</v>
          </cell>
          <cell r="N38">
            <v>4</v>
          </cell>
          <cell r="O38">
            <v>2</v>
          </cell>
          <cell r="P38" t="str">
            <v>SI</v>
          </cell>
          <cell r="Q38" t="str">
            <v>SI</v>
          </cell>
          <cell r="R38" t="str">
            <v>SI</v>
          </cell>
          <cell r="T38" t="str">
            <v>Mediana</v>
          </cell>
        </row>
        <row r="39">
          <cell r="I39" t="str">
            <v>Mitsubishi Corporation</v>
          </cell>
          <cell r="J39">
            <v>4065098</v>
          </cell>
          <cell r="K39" t="str">
            <v>Japan</v>
          </cell>
          <cell r="L39">
            <v>15</v>
          </cell>
          <cell r="M39">
            <v>5</v>
          </cell>
          <cell r="N39">
            <v>4</v>
          </cell>
          <cell r="O39">
            <v>6</v>
          </cell>
          <cell r="P39" t="str">
            <v>SI</v>
          </cell>
          <cell r="Q39" t="str">
            <v>SI</v>
          </cell>
          <cell r="R39" t="str">
            <v>SI</v>
          </cell>
          <cell r="T39" t="str">
            <v>Otros</v>
          </cell>
        </row>
        <row r="40">
          <cell r="I40" t="str">
            <v>Sociedad Química y Minera de Chile S.A.</v>
          </cell>
          <cell r="J40">
            <v>4354366</v>
          </cell>
          <cell r="K40" t="str">
            <v>Chile</v>
          </cell>
          <cell r="L40">
            <v>10</v>
          </cell>
          <cell r="M40">
            <v>8</v>
          </cell>
          <cell r="N40">
            <v>4</v>
          </cell>
          <cell r="O40">
            <v>5.7</v>
          </cell>
          <cell r="P40" t="str">
            <v>SI</v>
          </cell>
          <cell r="Q40" t="str">
            <v>SI</v>
          </cell>
          <cell r="R40" t="str">
            <v>SI</v>
          </cell>
          <cell r="T40" t="str">
            <v>Major</v>
          </cell>
        </row>
        <row r="41">
          <cell r="I41" t="str">
            <v>Southern Copper Corporation</v>
          </cell>
          <cell r="J41">
            <v>4354459</v>
          </cell>
          <cell r="K41" t="str">
            <v>USA</v>
          </cell>
          <cell r="L41">
            <v>2</v>
          </cell>
          <cell r="M41">
            <v>2.5</v>
          </cell>
          <cell r="N41">
            <v>4</v>
          </cell>
          <cell r="O41">
            <v>5</v>
          </cell>
          <cell r="P41" t="str">
            <v>SI</v>
          </cell>
          <cell r="Q41" t="str">
            <v>SI</v>
          </cell>
          <cell r="R41" t="str">
            <v>SI</v>
          </cell>
          <cell r="T41" t="str">
            <v>Major</v>
          </cell>
        </row>
        <row r="42">
          <cell r="I42" t="str">
            <v>Marubeni Corporation</v>
          </cell>
          <cell r="J42">
            <v>4041871</v>
          </cell>
          <cell r="K42" t="str">
            <v>Japan</v>
          </cell>
          <cell r="L42">
            <v>10</v>
          </cell>
          <cell r="M42">
            <v>8</v>
          </cell>
          <cell r="N42">
            <v>3.8</v>
          </cell>
          <cell r="O42">
            <v>4</v>
          </cell>
          <cell r="P42" t="str">
            <v>SI</v>
          </cell>
          <cell r="Q42" t="str">
            <v>SI</v>
          </cell>
          <cell r="R42" t="str">
            <v>SI</v>
          </cell>
          <cell r="T42" t="str">
            <v>Major</v>
          </cell>
        </row>
        <row r="43">
          <cell r="I43" t="str">
            <v>Empresa Nacional de Minería</v>
          </cell>
          <cell r="J43">
            <v>4349977</v>
          </cell>
          <cell r="K43" t="str">
            <v>Chile</v>
          </cell>
          <cell r="L43">
            <v>1.5</v>
          </cell>
          <cell r="M43">
            <v>1.2</v>
          </cell>
          <cell r="N43">
            <v>3.7</v>
          </cell>
          <cell r="O43">
            <v>4.5</v>
          </cell>
          <cell r="P43" t="str">
            <v>SI</v>
          </cell>
          <cell r="Q43" t="str">
            <v>SI</v>
          </cell>
          <cell r="R43" t="str">
            <v>SI</v>
          </cell>
          <cell r="T43" t="str">
            <v>Estatal</v>
          </cell>
        </row>
        <row r="44">
          <cell r="I44" t="str">
            <v>Minera San Geronimo</v>
          </cell>
          <cell r="J44">
            <v>4352399</v>
          </cell>
          <cell r="K44" t="str">
            <v>Chile</v>
          </cell>
          <cell r="L44">
            <v>4</v>
          </cell>
          <cell r="M44">
            <v>4</v>
          </cell>
          <cell r="N44">
            <v>3.3</v>
          </cell>
          <cell r="O44">
            <v>3.6</v>
          </cell>
          <cell r="P44" t="str">
            <v>SI</v>
          </cell>
          <cell r="Q44" t="str">
            <v>SI</v>
          </cell>
          <cell r="R44" t="str">
            <v>SI</v>
          </cell>
          <cell r="T44" t="str">
            <v>Mediana</v>
          </cell>
        </row>
        <row r="45">
          <cell r="I45" t="str">
            <v>Altiplano Metals Inc.</v>
          </cell>
          <cell r="J45">
            <v>4356205</v>
          </cell>
          <cell r="K45" t="str">
            <v>Canada</v>
          </cell>
          <cell r="L45">
            <v>0.8</v>
          </cell>
          <cell r="M45">
            <v>0.9</v>
          </cell>
          <cell r="N45">
            <v>2.9</v>
          </cell>
          <cell r="O45">
            <v>2.4</v>
          </cell>
          <cell r="P45" t="str">
            <v>SI</v>
          </cell>
          <cell r="Q45" t="str">
            <v>SI</v>
          </cell>
          <cell r="R45" t="str">
            <v>SI</v>
          </cell>
          <cell r="T45" t="str">
            <v>Junior</v>
          </cell>
        </row>
        <row r="46">
          <cell r="I46" t="str">
            <v>Mitsui &amp; Co., Ltd.</v>
          </cell>
          <cell r="J46">
            <v>4086798</v>
          </cell>
          <cell r="K46" t="str">
            <v>Japan</v>
          </cell>
          <cell r="L46">
            <v>2</v>
          </cell>
          <cell r="M46">
            <v>2</v>
          </cell>
          <cell r="N46">
            <v>2.8</v>
          </cell>
          <cell r="O46">
            <v>2.6</v>
          </cell>
          <cell r="P46" t="str">
            <v>SI</v>
          </cell>
          <cell r="Q46" t="str">
            <v>SI</v>
          </cell>
          <cell r="R46" t="str">
            <v>SI</v>
          </cell>
          <cell r="T46" t="str">
            <v>Major</v>
          </cell>
        </row>
        <row r="47">
          <cell r="I47" t="str">
            <v>Equus Mining Limited</v>
          </cell>
          <cell r="J47">
            <v>4348979</v>
          </cell>
          <cell r="K47" t="str">
            <v>Australia</v>
          </cell>
          <cell r="L47">
            <v>0</v>
          </cell>
          <cell r="M47">
            <v>0.3</v>
          </cell>
          <cell r="N47">
            <v>2.6</v>
          </cell>
          <cell r="O47">
            <v>4.5</v>
          </cell>
          <cell r="P47" t="str">
            <v>SI</v>
          </cell>
          <cell r="Q47" t="str">
            <v>SI</v>
          </cell>
          <cell r="R47" t="str">
            <v>NO</v>
          </cell>
        </row>
        <row r="48">
          <cell r="I48" t="str">
            <v>Wealth Minerals Ltd.</v>
          </cell>
          <cell r="J48">
            <v>4355296</v>
          </cell>
          <cell r="K48" t="str">
            <v>Canada</v>
          </cell>
          <cell r="L48">
            <v>0.9</v>
          </cell>
          <cell r="M48">
            <v>3.7</v>
          </cell>
          <cell r="N48">
            <v>2.6</v>
          </cell>
          <cell r="O48">
            <v>0.8</v>
          </cell>
          <cell r="P48" t="str">
            <v>SI</v>
          </cell>
          <cell r="Q48" t="str">
            <v>SI</v>
          </cell>
          <cell r="R48" t="str">
            <v>SI</v>
          </cell>
          <cell r="T48" t="str">
            <v>Junior</v>
          </cell>
        </row>
        <row r="49">
          <cell r="I49" t="str">
            <v>Freeport-McMoRan Inc.</v>
          </cell>
          <cell r="J49">
            <v>4004107</v>
          </cell>
          <cell r="K49" t="str">
            <v>USA</v>
          </cell>
          <cell r="L49">
            <v>8</v>
          </cell>
          <cell r="M49">
            <v>7</v>
          </cell>
          <cell r="N49">
            <v>2.5</v>
          </cell>
          <cell r="O49">
            <v>3.1</v>
          </cell>
          <cell r="P49" t="str">
            <v>SI</v>
          </cell>
          <cell r="Q49" t="str">
            <v>SI</v>
          </cell>
          <cell r="R49" t="str">
            <v>SI</v>
          </cell>
          <cell r="T49" t="str">
            <v>Major</v>
          </cell>
        </row>
        <row r="50">
          <cell r="I50" t="str">
            <v>Culpeo Minerals Limited</v>
          </cell>
          <cell r="J50">
            <v>29283125</v>
          </cell>
          <cell r="K50" t="str">
            <v>Australia</v>
          </cell>
          <cell r="L50">
            <v>0.8</v>
          </cell>
          <cell r="M50">
            <v>0.6</v>
          </cell>
          <cell r="N50">
            <v>2.4</v>
          </cell>
          <cell r="O50">
            <v>2</v>
          </cell>
          <cell r="P50" t="str">
            <v>SI</v>
          </cell>
          <cell r="Q50" t="str">
            <v>SI</v>
          </cell>
          <cell r="R50" t="str">
            <v>SI</v>
          </cell>
          <cell r="T50" t="str">
            <v>Junior</v>
          </cell>
        </row>
        <row r="51">
          <cell r="I51" t="str">
            <v>Golden Arrow Resources Corporation</v>
          </cell>
          <cell r="J51">
            <v>7684036</v>
          </cell>
          <cell r="K51" t="str">
            <v>Canada</v>
          </cell>
          <cell r="L51">
            <v>1.3</v>
          </cell>
          <cell r="M51">
            <v>0.2</v>
          </cell>
          <cell r="N51">
            <v>2.2999999999999998</v>
          </cell>
          <cell r="O51">
            <v>1.6</v>
          </cell>
          <cell r="P51" t="str">
            <v>SI</v>
          </cell>
          <cell r="Q51" t="str">
            <v>SI</v>
          </cell>
          <cell r="R51" t="str">
            <v>SI</v>
          </cell>
          <cell r="T51" t="str">
            <v>Junior</v>
          </cell>
        </row>
        <row r="52">
          <cell r="I52" t="str">
            <v>Halcones Precious Metals Corp.</v>
          </cell>
          <cell r="J52">
            <v>101035577</v>
          </cell>
          <cell r="K52" t="str">
            <v>Canada</v>
          </cell>
          <cell r="L52">
            <v>1.8</v>
          </cell>
          <cell r="M52">
            <v>0.4</v>
          </cell>
          <cell r="N52">
            <v>2.2000000000000002</v>
          </cell>
          <cell r="O52">
            <v>0</v>
          </cell>
          <cell r="P52" t="str">
            <v>NO</v>
          </cell>
          <cell r="Q52" t="str">
            <v>SI</v>
          </cell>
          <cell r="R52" t="str">
            <v>SI</v>
          </cell>
          <cell r="T52" t="str">
            <v>Junior</v>
          </cell>
        </row>
        <row r="53">
          <cell r="I53" t="str">
            <v>Capstone Copper Corp.</v>
          </cell>
          <cell r="J53">
            <v>4348938</v>
          </cell>
          <cell r="K53" t="str">
            <v>Canada</v>
          </cell>
          <cell r="L53">
            <v>22.5</v>
          </cell>
          <cell r="M53">
            <v>10.5</v>
          </cell>
          <cell r="N53">
            <v>2</v>
          </cell>
          <cell r="O53">
            <v>1.2</v>
          </cell>
          <cell r="P53" t="str">
            <v>SI</v>
          </cell>
          <cell r="Q53" t="str">
            <v>SI</v>
          </cell>
          <cell r="R53" t="str">
            <v>SI</v>
          </cell>
          <cell r="T53" t="str">
            <v>Major</v>
          </cell>
        </row>
        <row r="54">
          <cell r="I54" t="str">
            <v>Hochschild Mining plc</v>
          </cell>
          <cell r="J54">
            <v>4351066</v>
          </cell>
          <cell r="K54" t="str">
            <v>United Kingdom</v>
          </cell>
          <cell r="L54">
            <v>1</v>
          </cell>
          <cell r="M54">
            <v>2</v>
          </cell>
          <cell r="N54">
            <v>2</v>
          </cell>
          <cell r="O54">
            <v>6.5</v>
          </cell>
          <cell r="P54" t="str">
            <v>SI</v>
          </cell>
          <cell r="Q54" t="str">
            <v>SI</v>
          </cell>
          <cell r="R54" t="str">
            <v>SI</v>
          </cell>
          <cell r="T54" t="str">
            <v>Major</v>
          </cell>
        </row>
        <row r="55">
          <cell r="I55" t="str">
            <v>Korea Mine Rehabilitation and Mineral Resources Corporation</v>
          </cell>
          <cell r="J55">
            <v>4351671</v>
          </cell>
          <cell r="K55" t="str">
            <v>South Korea</v>
          </cell>
          <cell r="L55">
            <v>0</v>
          </cell>
          <cell r="M55">
            <v>0</v>
          </cell>
          <cell r="N55">
            <v>2</v>
          </cell>
          <cell r="O55">
            <v>0</v>
          </cell>
          <cell r="P55" t="str">
            <v>NO</v>
          </cell>
          <cell r="Q55" t="str">
            <v>NO</v>
          </cell>
          <cell r="R55" t="str">
            <v>NO</v>
          </cell>
        </row>
        <row r="56">
          <cell r="I56" t="str">
            <v>Mirasol Resources Ltd.</v>
          </cell>
          <cell r="J56">
            <v>4352514</v>
          </cell>
          <cell r="K56" t="str">
            <v>Canada</v>
          </cell>
          <cell r="L56">
            <v>4.5</v>
          </cell>
          <cell r="M56">
            <v>3.1</v>
          </cell>
          <cell r="N56">
            <v>1.9</v>
          </cell>
          <cell r="O56">
            <v>1.2</v>
          </cell>
          <cell r="P56" t="str">
            <v>SI</v>
          </cell>
          <cell r="Q56" t="str">
            <v>SI</v>
          </cell>
          <cell r="R56" t="str">
            <v>SI</v>
          </cell>
          <cell r="T56" t="str">
            <v>Junior</v>
          </cell>
        </row>
        <row r="57">
          <cell r="I57" t="str">
            <v>Astra Exploration Inc.</v>
          </cell>
          <cell r="J57">
            <v>27709705</v>
          </cell>
          <cell r="K57" t="str">
            <v>Canada</v>
          </cell>
          <cell r="L57">
            <v>0.4</v>
          </cell>
          <cell r="M57">
            <v>0.2</v>
          </cell>
          <cell r="N57">
            <v>1.5</v>
          </cell>
          <cell r="O57">
            <v>2.2000000000000002</v>
          </cell>
          <cell r="P57" t="str">
            <v>SI</v>
          </cell>
          <cell r="Q57" t="str">
            <v>SI</v>
          </cell>
          <cell r="R57" t="str">
            <v>SI</v>
          </cell>
          <cell r="T57" t="str">
            <v>Junior</v>
          </cell>
        </row>
        <row r="58">
          <cell r="I58" t="str">
            <v>Pampa Metals Corporation</v>
          </cell>
          <cell r="J58">
            <v>11246677</v>
          </cell>
          <cell r="K58" t="str">
            <v>Canada</v>
          </cell>
          <cell r="L58">
            <v>0</v>
          </cell>
          <cell r="M58">
            <v>0</v>
          </cell>
          <cell r="N58">
            <v>1.5</v>
          </cell>
          <cell r="O58">
            <v>3.2</v>
          </cell>
          <cell r="P58" t="str">
            <v>SI</v>
          </cell>
          <cell r="Q58" t="str">
            <v>NO</v>
          </cell>
          <cell r="R58" t="str">
            <v>NO</v>
          </cell>
          <cell r="T58" t="str">
            <v>Junior</v>
          </cell>
        </row>
        <row r="59">
          <cell r="I59" t="str">
            <v>Lithium Chile Inc.</v>
          </cell>
          <cell r="J59">
            <v>4512514</v>
          </cell>
          <cell r="K59" t="str">
            <v>Canada</v>
          </cell>
          <cell r="L59">
            <v>14.1</v>
          </cell>
          <cell r="M59">
            <v>3.7</v>
          </cell>
          <cell r="N59">
            <v>1.4</v>
          </cell>
          <cell r="O59">
            <v>1.2</v>
          </cell>
          <cell r="P59" t="str">
            <v>SI</v>
          </cell>
          <cell r="Q59" t="str">
            <v>SI</v>
          </cell>
          <cell r="R59" t="str">
            <v>SI</v>
          </cell>
          <cell r="T59" t="str">
            <v>Junior</v>
          </cell>
        </row>
        <row r="60">
          <cell r="I60" t="str">
            <v>Rio2 Limited</v>
          </cell>
          <cell r="J60">
            <v>4353473</v>
          </cell>
          <cell r="K60" t="str">
            <v>Canada</v>
          </cell>
          <cell r="L60">
            <v>0.1</v>
          </cell>
          <cell r="M60">
            <v>2.5</v>
          </cell>
          <cell r="N60">
            <v>1.3</v>
          </cell>
          <cell r="O60">
            <v>10</v>
          </cell>
          <cell r="P60" t="str">
            <v>SI</v>
          </cell>
          <cell r="Q60" t="str">
            <v>SI</v>
          </cell>
          <cell r="R60" t="str">
            <v>SI</v>
          </cell>
          <cell r="T60" t="str">
            <v>Junior</v>
          </cell>
        </row>
        <row r="61">
          <cell r="I61" t="str">
            <v>Southern Hemisphere Mining Limited</v>
          </cell>
          <cell r="J61">
            <v>4354466</v>
          </cell>
          <cell r="K61" t="str">
            <v>Australia</v>
          </cell>
          <cell r="L61">
            <v>1</v>
          </cell>
          <cell r="M61">
            <v>1.5</v>
          </cell>
          <cell r="N61">
            <v>1.3</v>
          </cell>
          <cell r="O61">
            <v>1.9</v>
          </cell>
          <cell r="P61" t="str">
            <v>SI</v>
          </cell>
          <cell r="Q61" t="str">
            <v>SI</v>
          </cell>
          <cell r="R61" t="str">
            <v>SI</v>
          </cell>
          <cell r="T61" t="str">
            <v>Junior</v>
          </cell>
        </row>
        <row r="62">
          <cell r="I62" t="str">
            <v>Sumitomo Corporation</v>
          </cell>
          <cell r="J62">
            <v>4047416</v>
          </cell>
          <cell r="K62" t="str">
            <v>Japan</v>
          </cell>
          <cell r="L62">
            <v>2</v>
          </cell>
          <cell r="M62">
            <v>1.5</v>
          </cell>
          <cell r="N62">
            <v>1.3</v>
          </cell>
          <cell r="O62">
            <v>0.9</v>
          </cell>
          <cell r="P62" t="str">
            <v>SI</v>
          </cell>
          <cell r="Q62" t="str">
            <v>SI</v>
          </cell>
          <cell r="R62" t="str">
            <v>SI</v>
          </cell>
          <cell r="T62" t="str">
            <v>Otros</v>
          </cell>
        </row>
        <row r="63">
          <cell r="I63" t="str">
            <v>Endeavour Silver Corp.</v>
          </cell>
          <cell r="J63">
            <v>4349982</v>
          </cell>
          <cell r="K63" t="str">
            <v>Canada</v>
          </cell>
          <cell r="L63">
            <v>1.6</v>
          </cell>
          <cell r="M63">
            <v>0.4</v>
          </cell>
          <cell r="N63">
            <v>1</v>
          </cell>
          <cell r="O63">
            <v>2.7</v>
          </cell>
          <cell r="P63" t="str">
            <v>SI</v>
          </cell>
          <cell r="Q63" t="str">
            <v>SI</v>
          </cell>
          <cell r="R63" t="str">
            <v>SI</v>
          </cell>
          <cell r="T63" t="str">
            <v>Mediana</v>
          </cell>
        </row>
        <row r="64">
          <cell r="I64" t="str">
            <v>Mineros S.A.</v>
          </cell>
          <cell r="J64">
            <v>4352459</v>
          </cell>
          <cell r="K64" t="str">
            <v>Colombia</v>
          </cell>
          <cell r="L64">
            <v>0</v>
          </cell>
          <cell r="M64">
            <v>0</v>
          </cell>
          <cell r="N64">
            <v>1</v>
          </cell>
          <cell r="O64">
            <v>1</v>
          </cell>
          <cell r="P64" t="str">
            <v>SI</v>
          </cell>
          <cell r="Q64" t="str">
            <v>NO</v>
          </cell>
          <cell r="R64" t="str">
            <v>NO</v>
          </cell>
          <cell r="T64" t="str">
            <v>Mediana</v>
          </cell>
        </row>
        <row r="65">
          <cell r="I65" t="str">
            <v>Great Southern Copper PLC</v>
          </cell>
          <cell r="J65">
            <v>100403591</v>
          </cell>
          <cell r="K65" t="str">
            <v>United Kingdom</v>
          </cell>
          <cell r="L65">
            <v>1.3</v>
          </cell>
          <cell r="M65">
            <v>1.3</v>
          </cell>
          <cell r="N65">
            <v>0.9</v>
          </cell>
          <cell r="O65">
            <v>2.2999999999999998</v>
          </cell>
          <cell r="P65" t="str">
            <v>SI</v>
          </cell>
          <cell r="Q65" t="str">
            <v>SI</v>
          </cell>
          <cell r="R65" t="str">
            <v>SI</v>
          </cell>
          <cell r="T65" t="str">
            <v>Junior</v>
          </cell>
        </row>
        <row r="66">
          <cell r="I66" t="str">
            <v>Interra Copper Corp.</v>
          </cell>
          <cell r="J66">
            <v>13538535</v>
          </cell>
          <cell r="K66" t="str">
            <v>Canada</v>
          </cell>
          <cell r="L66">
            <v>0</v>
          </cell>
          <cell r="M66">
            <v>0.1</v>
          </cell>
          <cell r="N66">
            <v>0.9</v>
          </cell>
          <cell r="O66">
            <v>0</v>
          </cell>
          <cell r="P66" t="str">
            <v>NO</v>
          </cell>
          <cell r="Q66" t="str">
            <v>SI</v>
          </cell>
          <cell r="R66" t="str">
            <v>NO</v>
          </cell>
          <cell r="T66" t="str">
            <v>Junior</v>
          </cell>
        </row>
        <row r="67">
          <cell r="I67" t="str">
            <v>Angold Resources Ltd.</v>
          </cell>
          <cell r="J67">
            <v>24634179</v>
          </cell>
          <cell r="K67" t="str">
            <v>Canada</v>
          </cell>
          <cell r="L67">
            <v>0</v>
          </cell>
          <cell r="M67">
            <v>0</v>
          </cell>
          <cell r="N67">
            <v>0.7</v>
          </cell>
          <cell r="O67">
            <v>2.8</v>
          </cell>
          <cell r="P67" t="str">
            <v>SI</v>
          </cell>
          <cell r="Q67" t="str">
            <v>NO</v>
          </cell>
          <cell r="R67" t="str">
            <v>NO</v>
          </cell>
          <cell r="T67" t="str">
            <v>Junior</v>
          </cell>
        </row>
        <row r="68">
          <cell r="I68" t="str">
            <v>Golden Rim Resources Ltd</v>
          </cell>
          <cell r="J68">
            <v>4350595</v>
          </cell>
          <cell r="K68" t="str">
            <v>Australia</v>
          </cell>
          <cell r="L68">
            <v>0</v>
          </cell>
          <cell r="M68">
            <v>0</v>
          </cell>
          <cell r="N68">
            <v>0.7</v>
          </cell>
          <cell r="O68">
            <v>0</v>
          </cell>
          <cell r="P68" t="str">
            <v>NO</v>
          </cell>
          <cell r="Q68" t="str">
            <v>NO</v>
          </cell>
          <cell r="R68" t="str">
            <v>NO</v>
          </cell>
          <cell r="T68" t="str">
            <v>Junior</v>
          </cell>
        </row>
        <row r="69">
          <cell r="I69" t="str">
            <v>Norsemont Mining Inc.</v>
          </cell>
          <cell r="J69">
            <v>4362241</v>
          </cell>
          <cell r="K69" t="str">
            <v>Canada</v>
          </cell>
          <cell r="L69">
            <v>0.5</v>
          </cell>
          <cell r="M69">
            <v>0.7</v>
          </cell>
          <cell r="N69">
            <v>0.7</v>
          </cell>
          <cell r="O69">
            <v>1.6</v>
          </cell>
          <cell r="P69" t="str">
            <v>SI</v>
          </cell>
          <cell r="Q69" t="str">
            <v>SI</v>
          </cell>
          <cell r="R69" t="str">
            <v>SI</v>
          </cell>
          <cell r="T69" t="str">
            <v>Junior</v>
          </cell>
        </row>
        <row r="70">
          <cell r="I70" t="str">
            <v>San Lorenzo Gold Corp.</v>
          </cell>
          <cell r="J70">
            <v>10102134</v>
          </cell>
          <cell r="K70" t="str">
            <v>Canada</v>
          </cell>
          <cell r="L70">
            <v>1.1000000000000001</v>
          </cell>
          <cell r="M70">
            <v>0.6</v>
          </cell>
          <cell r="N70">
            <v>0.7</v>
          </cell>
          <cell r="O70">
            <v>0.8</v>
          </cell>
          <cell r="P70" t="str">
            <v>SI</v>
          </cell>
          <cell r="Q70" t="str">
            <v>SI</v>
          </cell>
          <cell r="R70" t="str">
            <v>SI</v>
          </cell>
          <cell r="T70" t="str">
            <v>Junior</v>
          </cell>
        </row>
        <row r="71">
          <cell r="I71" t="str">
            <v>Aftermath Silver Ltd.</v>
          </cell>
          <cell r="J71">
            <v>4350297</v>
          </cell>
          <cell r="K71" t="str">
            <v>Canada</v>
          </cell>
          <cell r="L71">
            <v>0.7</v>
          </cell>
          <cell r="M71">
            <v>0.4</v>
          </cell>
          <cell r="N71">
            <v>0.5</v>
          </cell>
          <cell r="O71">
            <v>0.8</v>
          </cell>
          <cell r="P71" t="str">
            <v>SI</v>
          </cell>
          <cell r="Q71" t="str">
            <v>SI</v>
          </cell>
          <cell r="R71" t="str">
            <v>SI</v>
          </cell>
          <cell r="T71" t="str">
            <v>Junior</v>
          </cell>
        </row>
        <row r="72">
          <cell r="I72" t="str">
            <v>Albemarle Corporation</v>
          </cell>
          <cell r="J72">
            <v>4121019</v>
          </cell>
          <cell r="K72" t="str">
            <v>USA</v>
          </cell>
          <cell r="L72">
            <v>0.3</v>
          </cell>
          <cell r="M72">
            <v>0.6</v>
          </cell>
          <cell r="N72">
            <v>0.5</v>
          </cell>
          <cell r="O72">
            <v>0.5</v>
          </cell>
          <cell r="P72" t="str">
            <v>SI</v>
          </cell>
          <cell r="Q72" t="str">
            <v>SI</v>
          </cell>
          <cell r="R72" t="str">
            <v>SI</v>
          </cell>
          <cell r="T72" t="str">
            <v>Major</v>
          </cell>
        </row>
        <row r="73">
          <cell r="I73" t="str">
            <v>Atacama Copper Corporation</v>
          </cell>
          <cell r="J73">
            <v>28160096</v>
          </cell>
          <cell r="K73" t="str">
            <v>Canada</v>
          </cell>
          <cell r="L73">
            <v>0</v>
          </cell>
          <cell r="M73">
            <v>0.6</v>
          </cell>
          <cell r="N73">
            <v>0.5</v>
          </cell>
          <cell r="O73">
            <v>1.2</v>
          </cell>
          <cell r="P73" t="str">
            <v>SI</v>
          </cell>
          <cell r="Q73" t="str">
            <v>SI</v>
          </cell>
          <cell r="R73" t="str">
            <v>NO</v>
          </cell>
          <cell r="T73" t="str">
            <v>Junior</v>
          </cell>
        </row>
        <row r="74">
          <cell r="I74" t="str">
            <v>Grupo Minero Las Cenizas S.A.</v>
          </cell>
          <cell r="J74">
            <v>4350830</v>
          </cell>
          <cell r="K74" t="str">
            <v>Chile</v>
          </cell>
          <cell r="L74">
            <v>0.8</v>
          </cell>
          <cell r="M74">
            <v>1</v>
          </cell>
          <cell r="N74">
            <v>0.5</v>
          </cell>
          <cell r="O74">
            <v>0.5</v>
          </cell>
          <cell r="P74" t="str">
            <v>SI</v>
          </cell>
          <cell r="Q74" t="str">
            <v>SI</v>
          </cell>
          <cell r="R74" t="str">
            <v>SI</v>
          </cell>
          <cell r="T74" t="str">
            <v>Junior</v>
          </cell>
        </row>
        <row r="75">
          <cell r="I75" t="str">
            <v>Nobel Resources Corp.</v>
          </cell>
          <cell r="J75">
            <v>25810213</v>
          </cell>
          <cell r="K75" t="str">
            <v>Canada</v>
          </cell>
          <cell r="L75">
            <v>0.3</v>
          </cell>
          <cell r="M75">
            <v>0.1</v>
          </cell>
          <cell r="N75">
            <v>0.5</v>
          </cell>
          <cell r="O75">
            <v>3.2</v>
          </cell>
          <cell r="P75" t="str">
            <v>SI</v>
          </cell>
          <cell r="Q75" t="str">
            <v>SI</v>
          </cell>
          <cell r="R75" t="str">
            <v>SI</v>
          </cell>
          <cell r="T75" t="str">
            <v>Junior</v>
          </cell>
        </row>
        <row r="76">
          <cell r="I76" t="str">
            <v>Solaris Resources Inc.</v>
          </cell>
          <cell r="J76">
            <v>10947045</v>
          </cell>
          <cell r="K76" t="str">
            <v>Canada</v>
          </cell>
          <cell r="L76">
            <v>0.1</v>
          </cell>
          <cell r="M76">
            <v>0.1</v>
          </cell>
          <cell r="N76">
            <v>0.4</v>
          </cell>
          <cell r="O76">
            <v>0.4</v>
          </cell>
          <cell r="P76" t="str">
            <v>SI</v>
          </cell>
          <cell r="Q76" t="str">
            <v>SI</v>
          </cell>
          <cell r="R76" t="str">
            <v>SI</v>
          </cell>
          <cell r="T76" t="str">
            <v>Junior</v>
          </cell>
        </row>
        <row r="77">
          <cell r="I77" t="str">
            <v>World Copper Ltd.</v>
          </cell>
          <cell r="J77">
            <v>13459171</v>
          </cell>
          <cell r="K77" t="str">
            <v>Canada</v>
          </cell>
          <cell r="L77">
            <v>0.3</v>
          </cell>
          <cell r="M77">
            <v>0.2</v>
          </cell>
          <cell r="N77">
            <v>0.4</v>
          </cell>
          <cell r="O77">
            <v>2.2000000000000002</v>
          </cell>
          <cell r="P77" t="str">
            <v>SI</v>
          </cell>
          <cell r="Q77" t="str">
            <v>SI</v>
          </cell>
          <cell r="R77" t="str">
            <v>SI</v>
          </cell>
          <cell r="T77" t="str">
            <v>Junior</v>
          </cell>
        </row>
        <row r="78">
          <cell r="I78" t="str">
            <v>Bastion Minerals Limited</v>
          </cell>
          <cell r="J78">
            <v>27699862</v>
          </cell>
          <cell r="K78" t="str">
            <v>Australia</v>
          </cell>
          <cell r="L78">
            <v>0</v>
          </cell>
          <cell r="M78">
            <v>0.7</v>
          </cell>
          <cell r="N78">
            <v>0.3</v>
          </cell>
          <cell r="O78">
            <v>1.8</v>
          </cell>
          <cell r="P78" t="str">
            <v>SI</v>
          </cell>
          <cell r="Q78" t="str">
            <v>SI</v>
          </cell>
          <cell r="R78" t="str">
            <v>NO</v>
          </cell>
          <cell r="T78" t="str">
            <v>Junior</v>
          </cell>
        </row>
        <row r="79">
          <cell r="I79" t="str">
            <v>Monumental Minerals Corp.</v>
          </cell>
          <cell r="J79">
            <v>26637064</v>
          </cell>
          <cell r="K79" t="str">
            <v>Canada</v>
          </cell>
          <cell r="L79">
            <v>0</v>
          </cell>
          <cell r="M79">
            <v>0</v>
          </cell>
          <cell r="N79">
            <v>0.3</v>
          </cell>
          <cell r="O79">
            <v>0</v>
          </cell>
          <cell r="P79" t="str">
            <v>NO</v>
          </cell>
          <cell r="Q79" t="str">
            <v>NO</v>
          </cell>
          <cell r="R79" t="str">
            <v>NO</v>
          </cell>
        </row>
        <row r="80">
          <cell r="I80" t="str">
            <v>Red Metal Resources Ltd.</v>
          </cell>
          <cell r="J80">
            <v>4353685</v>
          </cell>
          <cell r="K80" t="str">
            <v>Canada</v>
          </cell>
          <cell r="L80">
            <v>0.1</v>
          </cell>
          <cell r="M80">
            <v>0.1</v>
          </cell>
          <cell r="N80">
            <v>0.3</v>
          </cell>
          <cell r="O80">
            <v>1.7</v>
          </cell>
          <cell r="P80" t="str">
            <v>SI</v>
          </cell>
          <cell r="Q80" t="str">
            <v>SI</v>
          </cell>
          <cell r="R80" t="str">
            <v>SI</v>
          </cell>
          <cell r="T80" t="str">
            <v>Junior</v>
          </cell>
        </row>
        <row r="81">
          <cell r="I81" t="str">
            <v>Tribeca Resources Corporation</v>
          </cell>
          <cell r="J81">
            <v>29404834</v>
          </cell>
          <cell r="K81" t="str">
            <v>Canada</v>
          </cell>
          <cell r="L81">
            <v>0.7</v>
          </cell>
          <cell r="M81">
            <v>1.8</v>
          </cell>
          <cell r="N81">
            <v>0.2</v>
          </cell>
          <cell r="O81">
            <v>0</v>
          </cell>
          <cell r="P81" t="str">
            <v>NO</v>
          </cell>
          <cell r="Q81" t="str">
            <v>SI</v>
          </cell>
          <cell r="R81" t="str">
            <v>SI</v>
          </cell>
          <cell r="T81" t="str">
            <v>Junior</v>
          </cell>
        </row>
        <row r="82">
          <cell r="I82" t="str">
            <v>Alturas Minerals Corp.</v>
          </cell>
          <cell r="J82">
            <v>4347958</v>
          </cell>
          <cell r="K82" t="str">
            <v>Canada</v>
          </cell>
          <cell r="L82">
            <v>0</v>
          </cell>
          <cell r="M82">
            <v>0.4</v>
          </cell>
          <cell r="N82">
            <v>0.1</v>
          </cell>
          <cell r="O82">
            <v>0</v>
          </cell>
          <cell r="P82" t="str">
            <v>NO</v>
          </cell>
          <cell r="Q82" t="str">
            <v>SI</v>
          </cell>
          <cell r="R82" t="str">
            <v>NO</v>
          </cell>
          <cell r="T82" t="str">
            <v>Junior</v>
          </cell>
        </row>
        <row r="83">
          <cell r="I83" t="str">
            <v>Amerigo Resources Ltd.</v>
          </cell>
          <cell r="J83">
            <v>4348009</v>
          </cell>
          <cell r="K83" t="str">
            <v>Canada</v>
          </cell>
          <cell r="L83">
            <v>0</v>
          </cell>
          <cell r="M83">
            <v>0</v>
          </cell>
          <cell r="N83">
            <v>0.1</v>
          </cell>
          <cell r="O83">
            <v>0.1</v>
          </cell>
          <cell r="P83" t="str">
            <v>SI</v>
          </cell>
          <cell r="Q83" t="str">
            <v>NO</v>
          </cell>
          <cell r="R83" t="str">
            <v>NO</v>
          </cell>
          <cell r="T83" t="str">
            <v>Mediana</v>
          </cell>
        </row>
        <row r="84">
          <cell r="I84" t="str">
            <v>Chilean Cobalt Corp.</v>
          </cell>
          <cell r="J84">
            <v>9807793</v>
          </cell>
          <cell r="K84" t="str">
            <v>USA</v>
          </cell>
          <cell r="L84">
            <v>0.1</v>
          </cell>
          <cell r="M84">
            <v>0.1</v>
          </cell>
          <cell r="N84">
            <v>0.1</v>
          </cell>
          <cell r="O84">
            <v>0</v>
          </cell>
          <cell r="P84" t="str">
            <v>NO</v>
          </cell>
          <cell r="Q84" t="str">
            <v>SI</v>
          </cell>
          <cell r="R84" t="str">
            <v>SI</v>
          </cell>
          <cell r="T84" t="str">
            <v>Junior</v>
          </cell>
        </row>
        <row r="85">
          <cell r="I85" t="str">
            <v>Honey Badger Silver Inc.</v>
          </cell>
          <cell r="J85">
            <v>4351081</v>
          </cell>
          <cell r="K85" t="str">
            <v>Canada</v>
          </cell>
          <cell r="L85">
            <v>0</v>
          </cell>
          <cell r="M85">
            <v>0</v>
          </cell>
          <cell r="N85">
            <v>0.1</v>
          </cell>
          <cell r="O85">
            <v>0</v>
          </cell>
          <cell r="P85" t="str">
            <v>NO</v>
          </cell>
          <cell r="Q85" t="str">
            <v>NO</v>
          </cell>
          <cell r="R85" t="str">
            <v>NO</v>
          </cell>
          <cell r="T85" t="str">
            <v>Junior</v>
          </cell>
        </row>
        <row r="86">
          <cell r="I86" t="str">
            <v>Mitsui Mining &amp; Smelting Co., Ltd.</v>
          </cell>
          <cell r="J86">
            <v>4352523</v>
          </cell>
          <cell r="K86" t="str">
            <v>Japan</v>
          </cell>
          <cell r="L86">
            <v>0</v>
          </cell>
          <cell r="M86">
            <v>0.3</v>
          </cell>
          <cell r="N86">
            <v>0.1</v>
          </cell>
          <cell r="O86">
            <v>0</v>
          </cell>
          <cell r="P86" t="str">
            <v>NO</v>
          </cell>
          <cell r="Q86" t="str">
            <v>SI</v>
          </cell>
          <cell r="R86" t="str">
            <v>NO</v>
          </cell>
          <cell r="T86" t="str">
            <v>Otros</v>
          </cell>
        </row>
        <row r="87">
          <cell r="I87" t="str">
            <v>Pan Pacific Copper Co., Ltd.</v>
          </cell>
          <cell r="J87">
            <v>4353205</v>
          </cell>
          <cell r="K87" t="str">
            <v>Japan</v>
          </cell>
          <cell r="L87">
            <v>0</v>
          </cell>
          <cell r="M87">
            <v>0</v>
          </cell>
          <cell r="N87">
            <v>0.1</v>
          </cell>
          <cell r="O87">
            <v>2</v>
          </cell>
          <cell r="P87" t="str">
            <v>SI</v>
          </cell>
          <cell r="Q87" t="str">
            <v>NO</v>
          </cell>
          <cell r="R87" t="str">
            <v>NO</v>
          </cell>
        </row>
        <row r="88">
          <cell r="I88" t="str">
            <v>Stuve Gold Corp.</v>
          </cell>
          <cell r="J88">
            <v>19974858</v>
          </cell>
          <cell r="K88" t="str">
            <v>Canada</v>
          </cell>
          <cell r="L88">
            <v>0.2</v>
          </cell>
          <cell r="M88">
            <v>0.1</v>
          </cell>
          <cell r="N88">
            <v>0.1</v>
          </cell>
          <cell r="O88">
            <v>0.4</v>
          </cell>
          <cell r="P88" t="str">
            <v>SI</v>
          </cell>
          <cell r="Q88" t="str">
            <v>SI</v>
          </cell>
          <cell r="R88" t="str">
            <v>SI</v>
          </cell>
          <cell r="T88" t="str">
            <v>Junior</v>
          </cell>
        </row>
        <row r="89">
          <cell r="I89" t="str">
            <v>Pan American Silver Corp.</v>
          </cell>
          <cell r="J89">
            <v>4353203</v>
          </cell>
          <cell r="K89" t="str">
            <v>Canada</v>
          </cell>
          <cell r="L89">
            <v>26</v>
          </cell>
          <cell r="M89">
            <v>22</v>
          </cell>
          <cell r="P89" t="str">
            <v>NO</v>
          </cell>
          <cell r="Q89" t="str">
            <v>SI</v>
          </cell>
          <cell r="R89" t="str">
            <v>SI</v>
          </cell>
          <cell r="T89" t="str">
            <v>Major</v>
          </cell>
        </row>
        <row r="90">
          <cell r="I90" t="str">
            <v>Andean Silver Limited</v>
          </cell>
          <cell r="J90">
            <v>29608073</v>
          </cell>
          <cell r="K90" t="str">
            <v>Australia</v>
          </cell>
          <cell r="L90">
            <v>6.4</v>
          </cell>
          <cell r="M90">
            <v>1.3</v>
          </cell>
          <cell r="P90" t="str">
            <v>NO</v>
          </cell>
          <cell r="Q90" t="str">
            <v>SI</v>
          </cell>
          <cell r="R90" t="str">
            <v>SI</v>
          </cell>
          <cell r="T90" t="str">
            <v>Junior</v>
          </cell>
        </row>
        <row r="91">
          <cell r="I91" t="str">
            <v>Vortex Metals Inc.</v>
          </cell>
          <cell r="J91">
            <v>5234118</v>
          </cell>
          <cell r="K91" t="str">
            <v>Canada</v>
          </cell>
          <cell r="L91">
            <v>0.3</v>
          </cell>
          <cell r="M91">
            <v>1.1000000000000001</v>
          </cell>
          <cell r="P91" t="str">
            <v>NO</v>
          </cell>
          <cell r="Q91" t="str">
            <v>SI</v>
          </cell>
          <cell r="R91" t="str">
            <v>SI</v>
          </cell>
          <cell r="T91" t="str">
            <v>Junior</v>
          </cell>
        </row>
        <row r="92">
          <cell r="I92" t="str">
            <v>Pampa Camarones SpA</v>
          </cell>
          <cell r="J92">
            <v>6556265</v>
          </cell>
          <cell r="K92" t="str">
            <v>Chile</v>
          </cell>
          <cell r="L92">
            <v>1.5</v>
          </cell>
          <cell r="M92">
            <v>1</v>
          </cell>
          <cell r="P92" t="str">
            <v>NO</v>
          </cell>
          <cell r="Q92" t="str">
            <v>SI</v>
          </cell>
          <cell r="R92" t="str">
            <v>SI</v>
          </cell>
          <cell r="T92" t="str">
            <v>Junior</v>
          </cell>
        </row>
        <row r="93">
          <cell r="I93" t="str">
            <v>First Lithium Minerals Corp.</v>
          </cell>
          <cell r="J93">
            <v>106375729</v>
          </cell>
          <cell r="K93" t="str">
            <v>Canada</v>
          </cell>
          <cell r="L93">
            <v>0.2</v>
          </cell>
          <cell r="M93">
            <v>0.7</v>
          </cell>
          <cell r="P93" t="str">
            <v>NO</v>
          </cell>
          <cell r="Q93" t="str">
            <v>SI</v>
          </cell>
          <cell r="R93" t="str">
            <v>SI</v>
          </cell>
          <cell r="T93" t="str">
            <v>Junior</v>
          </cell>
        </row>
        <row r="94">
          <cell r="I94" t="str">
            <v>Key Mining Corp.</v>
          </cell>
          <cell r="J94">
            <v>29735243</v>
          </cell>
          <cell r="K94" t="str">
            <v>USA</v>
          </cell>
          <cell r="L94">
            <v>0.5</v>
          </cell>
          <cell r="M94">
            <v>0.7</v>
          </cell>
          <cell r="P94" t="str">
            <v>NO</v>
          </cell>
          <cell r="Q94" t="str">
            <v>SI</v>
          </cell>
          <cell r="R94" t="str">
            <v>SI</v>
          </cell>
          <cell r="T94" t="str">
            <v>Junior</v>
          </cell>
        </row>
        <row r="95">
          <cell r="I95" t="str">
            <v>Monumental Energy Corp.</v>
          </cell>
          <cell r="J95">
            <v>26637064</v>
          </cell>
          <cell r="K95" t="str">
            <v>Canada</v>
          </cell>
          <cell r="L95">
            <v>0.1</v>
          </cell>
          <cell r="M95">
            <v>0.6</v>
          </cell>
          <cell r="P95" t="str">
            <v>NO</v>
          </cell>
          <cell r="Q95" t="str">
            <v>SI</v>
          </cell>
          <cell r="R95" t="str">
            <v>SI</v>
          </cell>
          <cell r="T95" t="str">
            <v>Junior</v>
          </cell>
        </row>
        <row r="96">
          <cell r="I96" t="str">
            <v>Pan Asia Metals Limited</v>
          </cell>
          <cell r="J96">
            <v>14003977</v>
          </cell>
          <cell r="K96" t="str">
            <v>Thailand</v>
          </cell>
          <cell r="L96">
            <v>0</v>
          </cell>
          <cell r="M96">
            <v>0.5</v>
          </cell>
          <cell r="P96" t="str">
            <v>NO</v>
          </cell>
          <cell r="Q96" t="str">
            <v>SI</v>
          </cell>
          <cell r="R96" t="str">
            <v>NO</v>
          </cell>
          <cell r="T96" t="str">
            <v>Junior</v>
          </cell>
        </row>
        <row r="97">
          <cell r="I97" t="str">
            <v>Montero Mining and Exploration Ltd.</v>
          </cell>
          <cell r="J97">
            <v>4352570</v>
          </cell>
          <cell r="K97" t="str">
            <v>Canada</v>
          </cell>
          <cell r="L97">
            <v>0.3</v>
          </cell>
          <cell r="M97">
            <v>0.3</v>
          </cell>
          <cell r="P97" t="str">
            <v>NO</v>
          </cell>
          <cell r="Q97" t="str">
            <v>SI</v>
          </cell>
          <cell r="R97" t="str">
            <v>SI</v>
          </cell>
          <cell r="T97" t="str">
            <v>Junior</v>
          </cell>
        </row>
        <row r="98">
          <cell r="I98" t="str">
            <v>Aero Energy Limited</v>
          </cell>
          <cell r="J98">
            <v>24634179</v>
          </cell>
          <cell r="K98" t="str">
            <v>Canada</v>
          </cell>
          <cell r="L98">
            <v>0.1</v>
          </cell>
          <cell r="M98">
            <v>0.2</v>
          </cell>
          <cell r="P98" t="str">
            <v>NO</v>
          </cell>
          <cell r="Q98" t="str">
            <v>SI</v>
          </cell>
          <cell r="R98" t="str">
            <v>SI</v>
          </cell>
          <cell r="T98" t="str">
            <v>Junior</v>
          </cell>
        </row>
        <row r="99">
          <cell r="I99" t="str">
            <v>Fortescue Ltd</v>
          </cell>
          <cell r="J99">
            <v>4350253</v>
          </cell>
          <cell r="K99" t="str">
            <v>Australia</v>
          </cell>
          <cell r="L99">
            <v>0.2</v>
          </cell>
          <cell r="M99">
            <v>0.2</v>
          </cell>
          <cell r="P99" t="str">
            <v>NO</v>
          </cell>
          <cell r="Q99" t="str">
            <v>SI</v>
          </cell>
          <cell r="R99" t="str">
            <v>SI</v>
          </cell>
          <cell r="T99" t="str">
            <v>Major</v>
          </cell>
        </row>
        <row r="100">
          <cell r="I100" t="str">
            <v>Colossus Resources Corp.</v>
          </cell>
          <cell r="J100">
            <v>101453455</v>
          </cell>
          <cell r="K100" t="str">
            <v>Canada</v>
          </cell>
          <cell r="L100">
            <v>0</v>
          </cell>
          <cell r="M100">
            <v>0.1</v>
          </cell>
          <cell r="P100" t="str">
            <v>NO</v>
          </cell>
          <cell r="Q100" t="str">
            <v>SI</v>
          </cell>
          <cell r="R100" t="str">
            <v>NO</v>
          </cell>
          <cell r="T100" t="str">
            <v>Junior</v>
          </cell>
        </row>
        <row r="101">
          <cell r="I101" t="str">
            <v>Falcon Gold Corp.</v>
          </cell>
          <cell r="J101">
            <v>4350136</v>
          </cell>
          <cell r="K101" t="str">
            <v>Canada</v>
          </cell>
          <cell r="L101">
            <v>0</v>
          </cell>
          <cell r="M101">
            <v>0.1</v>
          </cell>
          <cell r="P101" t="str">
            <v>NO</v>
          </cell>
          <cell r="Q101" t="str">
            <v>SI</v>
          </cell>
          <cell r="R101" t="str">
            <v>NO</v>
          </cell>
          <cell r="T101" t="str">
            <v>Junior</v>
          </cell>
        </row>
        <row r="102">
          <cell r="I102" t="str">
            <v>Freehill Mining Limited</v>
          </cell>
          <cell r="J102">
            <v>4672855</v>
          </cell>
          <cell r="K102" t="str">
            <v>Australia</v>
          </cell>
          <cell r="L102">
            <v>0</v>
          </cell>
          <cell r="M102">
            <v>0.1</v>
          </cell>
          <cell r="P102" t="str">
            <v>NO</v>
          </cell>
          <cell r="Q102" t="str">
            <v>SI</v>
          </cell>
          <cell r="R102" t="str">
            <v>NO</v>
          </cell>
          <cell r="T102" t="str">
            <v>Junior</v>
          </cell>
        </row>
        <row r="103">
          <cell r="I103" t="str">
            <v>Fuerte Metals Corp.</v>
          </cell>
          <cell r="J103">
            <v>114279052</v>
          </cell>
          <cell r="K103" t="str">
            <v>Canada</v>
          </cell>
          <cell r="L103">
            <v>2.6</v>
          </cell>
          <cell r="M103">
            <v>0.1</v>
          </cell>
          <cell r="P103" t="str">
            <v>NO</v>
          </cell>
          <cell r="Q103" t="str">
            <v>SI</v>
          </cell>
          <cell r="R103" t="str">
            <v>SI</v>
          </cell>
          <cell r="T103" t="str">
            <v>Junior</v>
          </cell>
        </row>
        <row r="104">
          <cell r="I104" t="str">
            <v>Fitzroy Minerals Inc.</v>
          </cell>
          <cell r="J104">
            <v>4350366</v>
          </cell>
          <cell r="K104" t="str">
            <v>Canada</v>
          </cell>
          <cell r="L104">
            <v>2.9</v>
          </cell>
          <cell r="R104" t="str">
            <v>SI</v>
          </cell>
        </row>
        <row r="105">
          <cell r="I105" t="str">
            <v>Tintina Mines Limited</v>
          </cell>
          <cell r="J105">
            <v>4354882</v>
          </cell>
          <cell r="K105" t="str">
            <v>Canada</v>
          </cell>
          <cell r="L105">
            <v>2.2000000000000002</v>
          </cell>
          <cell r="R105" t="str">
            <v>SI</v>
          </cell>
        </row>
        <row r="106">
          <cell r="I106" t="str">
            <v>Kingsgate Consolidated Limited</v>
          </cell>
          <cell r="J106">
            <v>4351624</v>
          </cell>
          <cell r="K106" t="str">
            <v>Australia</v>
          </cell>
          <cell r="L106">
            <v>1.8</v>
          </cell>
          <cell r="R106" t="str">
            <v>SI</v>
          </cell>
        </row>
        <row r="107">
          <cell r="I107" t="str">
            <v>ERAMET S.A.</v>
          </cell>
          <cell r="J107">
            <v>4350028</v>
          </cell>
          <cell r="K107" t="str">
            <v>France</v>
          </cell>
          <cell r="L107">
            <v>1.6</v>
          </cell>
          <cell r="R107" t="str">
            <v>SI</v>
          </cell>
        </row>
        <row r="108">
          <cell r="I108" t="str">
            <v>Cascada Silver Corp.</v>
          </cell>
          <cell r="J108">
            <v>25918630</v>
          </cell>
          <cell r="K108" t="str">
            <v>Canada</v>
          </cell>
          <cell r="L108">
            <v>1.1000000000000001</v>
          </cell>
          <cell r="R108" t="str">
            <v>SI</v>
          </cell>
        </row>
        <row r="109">
          <cell r="I109" t="str">
            <v>EMX Royalty Corporation</v>
          </cell>
          <cell r="J109">
            <v>4350069</v>
          </cell>
          <cell r="K109" t="str">
            <v>Canada</v>
          </cell>
          <cell r="L109">
            <v>1</v>
          </cell>
          <cell r="R109" t="str">
            <v>SI</v>
          </cell>
        </row>
        <row r="110">
          <cell r="I110" t="str">
            <v>Power Metallic Mines Inc.</v>
          </cell>
          <cell r="J110">
            <v>4351296</v>
          </cell>
          <cell r="K110" t="str">
            <v>Canada</v>
          </cell>
          <cell r="L110">
            <v>0.8</v>
          </cell>
          <cell r="R110" t="str">
            <v>SI</v>
          </cell>
        </row>
        <row r="111">
          <cell r="I111" t="str">
            <v>Flagship Minerals Limited</v>
          </cell>
          <cell r="J111">
            <v>14003977</v>
          </cell>
          <cell r="K111" t="str">
            <v>Australia</v>
          </cell>
          <cell r="L111">
            <v>0.7</v>
          </cell>
          <cell r="R111" t="str">
            <v>SI</v>
          </cell>
        </row>
        <row r="112">
          <cell r="I112" t="str">
            <v>Lodestar Minerals Limited</v>
          </cell>
          <cell r="J112">
            <v>4351880</v>
          </cell>
          <cell r="K112" t="str">
            <v>Australia</v>
          </cell>
          <cell r="L112">
            <v>0.4</v>
          </cell>
          <cell r="R112" t="str">
            <v>SI</v>
          </cell>
        </row>
        <row r="113">
          <cell r="I113" t="str">
            <v>Mitsui Kinzoku Company, Limited</v>
          </cell>
          <cell r="J113">
            <v>4352523</v>
          </cell>
          <cell r="K113" t="str">
            <v>Japan</v>
          </cell>
          <cell r="L113">
            <v>0.3</v>
          </cell>
          <cell r="R113" t="str">
            <v>SI</v>
          </cell>
        </row>
        <row r="114">
          <cell r="I114" t="str">
            <v>CopperEx Resources Corporation</v>
          </cell>
          <cell r="J114">
            <v>29440288</v>
          </cell>
          <cell r="K114" t="str">
            <v>Canada</v>
          </cell>
          <cell r="L114">
            <v>0.1</v>
          </cell>
          <cell r="R114" t="str">
            <v>SI</v>
          </cell>
        </row>
      </sheetData>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goldhavenresources.com/" TargetMode="External"/><Relationship Id="rId21" Type="http://schemas.openxmlformats.org/officeDocument/2006/relationships/hyperlink" Target="https://goldenarrowresources.com/" TargetMode="External"/><Relationship Id="rId42" Type="http://schemas.openxmlformats.org/officeDocument/2006/relationships/hyperlink" Target="https://marimaca.com/es" TargetMode="External"/><Relationship Id="rId47" Type="http://schemas.openxmlformats.org/officeDocument/2006/relationships/hyperlink" Target="https://lithiumchile.ca/" TargetMode="External"/><Relationship Id="rId63" Type="http://schemas.openxmlformats.org/officeDocument/2006/relationships/hyperlink" Target="https://masglas.com/" TargetMode="External"/><Relationship Id="rId68" Type="http://schemas.openxmlformats.org/officeDocument/2006/relationships/hyperlink" Target="https://www.hotchili.net.au/" TargetMode="External"/><Relationship Id="rId84" Type="http://schemas.openxmlformats.org/officeDocument/2006/relationships/hyperlink" Target="http://tribecaresources.com/" TargetMode="External"/><Relationship Id="rId16" Type="http://schemas.openxmlformats.org/officeDocument/2006/relationships/hyperlink" Target="https://bmrcorp.com/" TargetMode="External"/><Relationship Id="rId11" Type="http://schemas.openxmlformats.org/officeDocument/2006/relationships/hyperlink" Target="https://solisminerals.com/" TargetMode="External"/><Relationship Id="rId32" Type="http://schemas.openxmlformats.org/officeDocument/2006/relationships/hyperlink" Target="https://www.helixresources.com.au/" TargetMode="External"/><Relationship Id="rId37" Type="http://schemas.openxmlformats.org/officeDocument/2006/relationships/hyperlink" Target="https://nobel-resources.com/" TargetMode="External"/><Relationship Id="rId53" Type="http://schemas.openxmlformats.org/officeDocument/2006/relationships/hyperlink" Target="https://aftermathsilver.com/" TargetMode="External"/><Relationship Id="rId58" Type="http://schemas.openxmlformats.org/officeDocument/2006/relationships/hyperlink" Target="https://apnmetals.com/" TargetMode="External"/><Relationship Id="rId74" Type="http://schemas.openxmlformats.org/officeDocument/2006/relationships/hyperlink" Target="https://www.bifox.com.au/site/content/" TargetMode="External"/><Relationship Id="rId79" Type="http://schemas.openxmlformats.org/officeDocument/2006/relationships/hyperlink" Target="https://www.culpeominerals.com.au/projects/" TargetMode="External"/><Relationship Id="rId5" Type="http://schemas.openxmlformats.org/officeDocument/2006/relationships/hyperlink" Target="https://astra-exploration.com/" TargetMode="External"/><Relationship Id="rId19" Type="http://schemas.openxmlformats.org/officeDocument/2006/relationships/hyperlink" Target="https://freehillmining.com/" TargetMode="External"/><Relationship Id="rId14" Type="http://schemas.openxmlformats.org/officeDocument/2006/relationships/hyperlink" Target="https://www.aclara-re.com/" TargetMode="External"/><Relationship Id="rId22" Type="http://schemas.openxmlformats.org/officeDocument/2006/relationships/hyperlink" Target="https://edrsilver.com/" TargetMode="External"/><Relationship Id="rId27" Type="http://schemas.openxmlformats.org/officeDocument/2006/relationships/hyperlink" Target="https://goldhavenresources.com/" TargetMode="External"/><Relationship Id="rId30" Type="http://schemas.openxmlformats.org/officeDocument/2006/relationships/hyperlink" Target="https://goldhavenresources.com/" TargetMode="External"/><Relationship Id="rId35" Type="http://schemas.openxmlformats.org/officeDocument/2006/relationships/hyperlink" Target="https://www.fuertemetals.com/" TargetMode="External"/><Relationship Id="rId43" Type="http://schemas.openxmlformats.org/officeDocument/2006/relationships/hyperlink" Target="https://lithiumchile.ca/" TargetMode="External"/><Relationship Id="rId48" Type="http://schemas.openxmlformats.org/officeDocument/2006/relationships/hyperlink" Target="https://halconespreciousmetals.com/" TargetMode="External"/><Relationship Id="rId56" Type="http://schemas.openxmlformats.org/officeDocument/2006/relationships/hyperlink" Target="https://aeroenergy.ca/chile-gold-projects/" TargetMode="External"/><Relationship Id="rId64" Type="http://schemas.openxmlformats.org/officeDocument/2006/relationships/hyperlink" Target="https://www.culpeominerals.com.au/projects/" TargetMode="External"/><Relationship Id="rId69" Type="http://schemas.openxmlformats.org/officeDocument/2006/relationships/hyperlink" Target="https://www.kingsgate.com.au/" TargetMode="External"/><Relationship Id="rId77" Type="http://schemas.openxmlformats.org/officeDocument/2006/relationships/hyperlink" Target="https://masglas.com/" TargetMode="External"/><Relationship Id="rId8" Type="http://schemas.openxmlformats.org/officeDocument/2006/relationships/hyperlink" Target="https://mineros.com.co/es/Nuestras-Operaciones" TargetMode="External"/><Relationship Id="rId51" Type="http://schemas.openxmlformats.org/officeDocument/2006/relationships/hyperlink" Target="https://torqresources.com/" TargetMode="External"/><Relationship Id="rId72" Type="http://schemas.openxmlformats.org/officeDocument/2006/relationships/hyperlink" Target="https://ctlithium.com/" TargetMode="External"/><Relationship Id="rId80" Type="http://schemas.openxmlformats.org/officeDocument/2006/relationships/hyperlink" Target="https://torqresources.com/" TargetMode="External"/><Relationship Id="rId85" Type="http://schemas.openxmlformats.org/officeDocument/2006/relationships/vmlDrawing" Target="../drawings/vmlDrawing1.vml"/><Relationship Id="rId3" Type="http://schemas.openxmlformats.org/officeDocument/2006/relationships/hyperlink" Target="https://www.globenewswire.com/fr/news-release/2018/12/13/1666376/0/en/MGX-Minerals-Announces-Drilling-at-Francisco-Basin-Lithium-Project-Chile.html" TargetMode="External"/><Relationship Id="rId12" Type="http://schemas.openxmlformats.org/officeDocument/2006/relationships/hyperlink" Target="https://torqresources.com/" TargetMode="External"/><Relationship Id="rId17" Type="http://schemas.openxmlformats.org/officeDocument/2006/relationships/hyperlink" Target="https://tesorogold.com.au/" TargetMode="External"/><Relationship Id="rId25" Type="http://schemas.openxmlformats.org/officeDocument/2006/relationships/hyperlink" Target="https://goldhavenresources.com/" TargetMode="External"/><Relationship Id="rId33" Type="http://schemas.openxmlformats.org/officeDocument/2006/relationships/hyperlink" Target="http://tribecaresources.com/" TargetMode="External"/><Relationship Id="rId38" Type="http://schemas.openxmlformats.org/officeDocument/2006/relationships/hyperlink" Target="https://falcongold.ca/area-51/" TargetMode="External"/><Relationship Id="rId46" Type="http://schemas.openxmlformats.org/officeDocument/2006/relationships/hyperlink" Target="https://losandescopper.com/" TargetMode="External"/><Relationship Id="rId59" Type="http://schemas.openxmlformats.org/officeDocument/2006/relationships/hyperlink" Target="https://apnmetals.com/" TargetMode="External"/><Relationship Id="rId67" Type="http://schemas.openxmlformats.org/officeDocument/2006/relationships/hyperlink" Target="https://www.hotchili.net.au/" TargetMode="External"/><Relationship Id="rId20" Type="http://schemas.openxmlformats.org/officeDocument/2006/relationships/hyperlink" Target="https://goldenarrowresources.com/" TargetMode="External"/><Relationship Id="rId41" Type="http://schemas.openxmlformats.org/officeDocument/2006/relationships/hyperlink" Target="https://marimaca.com/es" TargetMode="External"/><Relationship Id="rId54" Type="http://schemas.openxmlformats.org/officeDocument/2006/relationships/hyperlink" Target="https://www.cascadasilver.com/" TargetMode="External"/><Relationship Id="rId62" Type="http://schemas.openxmlformats.org/officeDocument/2006/relationships/hyperlink" Target="https://aurynminingcorp.com/" TargetMode="External"/><Relationship Id="rId70" Type="http://schemas.openxmlformats.org/officeDocument/2006/relationships/hyperlink" Target="https://vortexmetals.ca/illapel-copper-project/" TargetMode="External"/><Relationship Id="rId75" Type="http://schemas.openxmlformats.org/officeDocument/2006/relationships/hyperlink" Target="http://www.cegmining.com/" TargetMode="External"/><Relationship Id="rId83" Type="http://schemas.openxmlformats.org/officeDocument/2006/relationships/hyperlink" Target="https://lithiumchile.ca/" TargetMode="External"/><Relationship Id="rId1" Type="http://schemas.openxmlformats.org/officeDocument/2006/relationships/hyperlink" Target="https://www.pucobre.cl/OpenDocs/asp/pagDefault.asp?boton=Doc50&amp;argInstanciaId=50&amp;argCarpetaId=&amp;argTreeNodosAbiertos=()&amp;argTreeNodoSel=&amp;argTreeNodoActual=" TargetMode="External"/><Relationship Id="rId6" Type="http://schemas.openxmlformats.org/officeDocument/2006/relationships/hyperlink" Target="https://firstlithium.ca/" TargetMode="External"/><Relationship Id="rId15" Type="http://schemas.openxmlformats.org/officeDocument/2006/relationships/hyperlink" Target="https://www.atexresources.com/" TargetMode="External"/><Relationship Id="rId23" Type="http://schemas.openxmlformats.org/officeDocument/2006/relationships/hyperlink" Target="https://edrsilver.com/" TargetMode="External"/><Relationship Id="rId28" Type="http://schemas.openxmlformats.org/officeDocument/2006/relationships/hyperlink" Target="https://goldhavenresources.com/" TargetMode="External"/><Relationship Id="rId36" Type="http://schemas.openxmlformats.org/officeDocument/2006/relationships/hyperlink" Target="https://bmrcorp.com/" TargetMode="External"/><Relationship Id="rId49" Type="http://schemas.openxmlformats.org/officeDocument/2006/relationships/hyperlink" Target="https://monteromining.com/" TargetMode="External"/><Relationship Id="rId57" Type="http://schemas.openxmlformats.org/officeDocument/2006/relationships/hyperlink" Target="https://aeroenergy.ca/chile-gold-projects/" TargetMode="External"/><Relationship Id="rId10" Type="http://schemas.openxmlformats.org/officeDocument/2006/relationships/hyperlink" Target="https://www.bifox.com.au/site/content/" TargetMode="External"/><Relationship Id="rId31" Type="http://schemas.openxmlformats.org/officeDocument/2006/relationships/hyperlink" Target="https://www.helixresources.com.au/" TargetMode="External"/><Relationship Id="rId44" Type="http://schemas.openxmlformats.org/officeDocument/2006/relationships/hyperlink" Target="https://lithiumchile.ca/" TargetMode="External"/><Relationship Id="rId52" Type="http://schemas.openxmlformats.org/officeDocument/2006/relationships/hyperlink" Target="https://tesorogold.com.au/" TargetMode="External"/><Relationship Id="rId60" Type="http://schemas.openxmlformats.org/officeDocument/2006/relationships/hyperlink" Target="https://apnmetals.com/" TargetMode="External"/><Relationship Id="rId65" Type="http://schemas.openxmlformats.org/officeDocument/2006/relationships/hyperlink" Target="https://www.cenizas.cl/" TargetMode="External"/><Relationship Id="rId73" Type="http://schemas.openxmlformats.org/officeDocument/2006/relationships/hyperlink" Target="https://www.bifox.com.au/site/content/" TargetMode="External"/><Relationship Id="rId78" Type="http://schemas.openxmlformats.org/officeDocument/2006/relationships/hyperlink" Target="https://www.minerabornita.cl/" TargetMode="External"/><Relationship Id="rId81" Type="http://schemas.openxmlformats.org/officeDocument/2006/relationships/hyperlink" Target="https://www.pucobre.cl/OpenDocs/asp/pagDefault.asp?boton=Doc50&amp;argInstanciaId=50&amp;argCarpetaId=&amp;argTreeNodosAbiertos=()&amp;argTreeNodoSel=&amp;argTreeNodoActual=" TargetMode="External"/><Relationship Id="rId86" Type="http://schemas.openxmlformats.org/officeDocument/2006/relationships/comments" Target="../comments1.xml"/><Relationship Id="rId4" Type="http://schemas.openxmlformats.org/officeDocument/2006/relationships/hyperlink" Target="https://www.29metals.com/" TargetMode="External"/><Relationship Id="rId9" Type="http://schemas.openxmlformats.org/officeDocument/2006/relationships/hyperlink" Target="https://mirasolresources.com/" TargetMode="External"/><Relationship Id="rId13" Type="http://schemas.openxmlformats.org/officeDocument/2006/relationships/hyperlink" Target="https://www.rio2.com/" TargetMode="External"/><Relationship Id="rId18" Type="http://schemas.openxmlformats.org/officeDocument/2006/relationships/hyperlink" Target="https://mirasolresources.com/projects/" TargetMode="External"/><Relationship Id="rId39" Type="http://schemas.openxmlformats.org/officeDocument/2006/relationships/hyperlink" Target="https://gscplc.com/index" TargetMode="External"/><Relationship Id="rId34" Type="http://schemas.openxmlformats.org/officeDocument/2006/relationships/hyperlink" Target="https://www.mitsui-kinzoku.com/" TargetMode="External"/><Relationship Id="rId50" Type="http://schemas.openxmlformats.org/officeDocument/2006/relationships/hyperlink" Target="https://monteromining.com/" TargetMode="External"/><Relationship Id="rId55" Type="http://schemas.openxmlformats.org/officeDocument/2006/relationships/hyperlink" Target="https://www.cascadasilver.com/" TargetMode="External"/><Relationship Id="rId76" Type="http://schemas.openxmlformats.org/officeDocument/2006/relationships/hyperlink" Target="http://www.cegmining.com/" TargetMode="External"/><Relationship Id="rId7" Type="http://schemas.openxmlformats.org/officeDocument/2006/relationships/hyperlink" Target="https://www.culpeominerals.com.au/projects/" TargetMode="External"/><Relationship Id="rId71" Type="http://schemas.openxmlformats.org/officeDocument/2006/relationships/hyperlink" Target="https://ctlithium.com/" TargetMode="External"/><Relationship Id="rId2" Type="http://schemas.openxmlformats.org/officeDocument/2006/relationships/hyperlink" Target="https://pampametals.com/wp-content/uploads/2022/02/Pampa-Metals-Corp-Investor-Deck-January-2022-v3-FINAL.pdf" TargetMode="External"/><Relationship Id="rId29" Type="http://schemas.openxmlformats.org/officeDocument/2006/relationships/hyperlink" Target="https://goldhavenresources.com/" TargetMode="External"/><Relationship Id="rId24" Type="http://schemas.openxmlformats.org/officeDocument/2006/relationships/hyperlink" Target="https://stuvegoldcorp.ca/" TargetMode="External"/><Relationship Id="rId40" Type="http://schemas.openxmlformats.org/officeDocument/2006/relationships/hyperlink" Target="https://www.helixresources.com.au/" TargetMode="External"/><Relationship Id="rId45" Type="http://schemas.openxmlformats.org/officeDocument/2006/relationships/hyperlink" Target="https://lithiumchile.ca/" TargetMode="External"/><Relationship Id="rId66" Type="http://schemas.openxmlformats.org/officeDocument/2006/relationships/hyperlink" Target="https://www.hotchili.net.au/" TargetMode="External"/><Relationship Id="rId61" Type="http://schemas.openxmlformats.org/officeDocument/2006/relationships/hyperlink" Target="https://www.andeansilver.com/exploration/" TargetMode="External"/><Relationship Id="rId82" Type="http://schemas.openxmlformats.org/officeDocument/2006/relationships/hyperlink" Target="https://www.bifox.com.au/site/content/"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6C7C57-1FC9-42D9-AF1E-F1AD8C57A4CC}">
  <dimension ref="A1:CQ241"/>
  <sheetViews>
    <sheetView tabSelected="1" zoomScale="80" zoomScaleNormal="80" workbookViewId="0">
      <selection activeCell="D4" sqref="D4"/>
    </sheetView>
  </sheetViews>
  <sheetFormatPr baseColWidth="10" defaultColWidth="11.44140625" defaultRowHeight="14.4" x14ac:dyDescent="0.3"/>
  <cols>
    <col min="1" max="1" width="13.6640625" style="77" customWidth="1"/>
    <col min="2" max="2" width="96.5546875" style="78" customWidth="1"/>
    <col min="3" max="16" width="11.44140625" style="77"/>
    <col min="17" max="17" width="13.44140625" style="77" customWidth="1"/>
    <col min="18" max="18" width="18.44140625" style="77" customWidth="1"/>
    <col min="19" max="19" width="31.109375" style="77" customWidth="1"/>
    <col min="20" max="20" width="24" style="77" customWidth="1"/>
    <col min="21" max="21" width="32.6640625" style="15" customWidth="1"/>
    <col min="22" max="22" width="19.6640625" style="77" customWidth="1"/>
    <col min="23" max="23" width="35.44140625" style="78" customWidth="1"/>
    <col min="24" max="25" width="17.88671875" style="77" customWidth="1"/>
    <col min="26" max="26" width="26.44140625" style="77" customWidth="1"/>
    <col min="27" max="27" width="21.109375" style="79" bestFit="1" customWidth="1"/>
    <col min="28" max="28" width="40" style="80" bestFit="1" customWidth="1"/>
    <col min="29" max="29" width="19.44140625" style="77" customWidth="1"/>
    <col min="30" max="30" width="11.33203125" style="77" bestFit="1" customWidth="1"/>
    <col min="31" max="31" width="12.6640625" style="77" bestFit="1" customWidth="1"/>
    <col min="32" max="33" width="12.6640625" style="77" customWidth="1"/>
    <col min="34" max="34" width="15.109375" style="77" bestFit="1" customWidth="1"/>
    <col min="35" max="36" width="13.88671875" style="77" bestFit="1" customWidth="1"/>
    <col min="37" max="38" width="12.6640625" style="77" bestFit="1" customWidth="1"/>
    <col min="39" max="39" width="12.6640625" style="77" customWidth="1"/>
    <col min="40" max="40" width="15" style="77" bestFit="1" customWidth="1"/>
    <col min="41" max="41" width="13.44140625" style="77" bestFit="1" customWidth="1"/>
    <col min="42" max="42" width="15.6640625" style="77" bestFit="1" customWidth="1"/>
    <col min="43" max="44" width="12.6640625" style="77" bestFit="1" customWidth="1"/>
    <col min="45" max="45" width="13.44140625" style="77" bestFit="1" customWidth="1"/>
    <col min="46" max="46" width="10" style="77" bestFit="1" customWidth="1"/>
    <col min="47" max="47" width="14.44140625" style="77" bestFit="1" customWidth="1"/>
    <col min="48" max="48" width="15" style="77" bestFit="1" customWidth="1"/>
    <col min="49" max="49" width="14.88671875" style="77" bestFit="1" customWidth="1"/>
    <col min="50" max="50" width="15" style="77" bestFit="1" customWidth="1"/>
    <col min="51" max="51" width="15.88671875" style="77" bestFit="1" customWidth="1"/>
    <col min="52" max="52" width="13.44140625" style="77" bestFit="1" customWidth="1"/>
    <col min="53" max="53" width="44.6640625" style="78" bestFit="1" customWidth="1"/>
    <col min="54" max="54" width="85.44140625" style="81" bestFit="1" customWidth="1"/>
    <col min="55" max="55" width="16.88671875" style="78" customWidth="1"/>
    <col min="56" max="56" width="16.88671875" style="77" customWidth="1"/>
    <col min="57" max="57" width="21.33203125" style="77" customWidth="1"/>
    <col min="58" max="58" width="47.6640625" style="78" customWidth="1"/>
    <col min="59" max="59" width="58.44140625" style="78" customWidth="1"/>
    <col min="60" max="60" width="33" style="78" customWidth="1"/>
    <col min="61" max="61" width="18.44140625" style="77" customWidth="1"/>
    <col min="62" max="62" width="24.33203125" style="77" customWidth="1"/>
    <col min="63" max="63" width="30.109375" style="82" customWidth="1"/>
    <col min="64" max="65" width="30.109375" style="83" customWidth="1"/>
    <col min="66" max="66" width="68.33203125" style="84" customWidth="1"/>
    <col min="67" max="67" width="212.88671875" style="85" customWidth="1"/>
    <col min="68" max="68" width="255.6640625" style="1" bestFit="1" customWidth="1"/>
    <col min="69" max="69" width="136.33203125" style="1" bestFit="1" customWidth="1"/>
    <col min="70" max="16384" width="11.44140625" style="1"/>
  </cols>
  <sheetData>
    <row r="1" spans="1:86" ht="26.1" customHeight="1" thickBot="1" x14ac:dyDescent="0.35">
      <c r="A1" s="89" t="s">
        <v>0</v>
      </c>
      <c r="B1" s="90"/>
      <c r="C1" s="91" t="s">
        <v>1</v>
      </c>
      <c r="D1" s="92"/>
      <c r="E1" s="92"/>
      <c r="F1" s="92"/>
      <c r="G1" s="92"/>
      <c r="H1" s="92"/>
      <c r="I1" s="92"/>
      <c r="J1" s="92"/>
      <c r="K1" s="92"/>
      <c r="L1" s="92"/>
      <c r="M1" s="92"/>
      <c r="N1" s="92"/>
      <c r="O1" s="92"/>
      <c r="P1" s="92"/>
      <c r="Q1" s="91" t="s">
        <v>2</v>
      </c>
      <c r="R1" s="92"/>
      <c r="S1" s="92"/>
      <c r="T1" s="92"/>
      <c r="U1" s="92"/>
      <c r="V1" s="93"/>
      <c r="W1" s="94" t="s">
        <v>3</v>
      </c>
      <c r="X1" s="95"/>
      <c r="Y1" s="95"/>
      <c r="Z1" s="95"/>
      <c r="AA1" s="96"/>
      <c r="AB1" s="97" t="s">
        <v>4</v>
      </c>
      <c r="AC1" s="98"/>
      <c r="AD1" s="91" t="s">
        <v>5</v>
      </c>
      <c r="AE1" s="92"/>
      <c r="AF1" s="92"/>
      <c r="AG1" s="92"/>
      <c r="AH1" s="92"/>
      <c r="AI1" s="92"/>
      <c r="AJ1" s="92"/>
      <c r="AK1" s="92"/>
      <c r="AL1" s="92"/>
      <c r="AM1" s="92"/>
      <c r="AN1" s="92"/>
      <c r="AO1" s="92"/>
      <c r="AP1" s="92"/>
      <c r="AQ1" s="92"/>
      <c r="AR1" s="92"/>
      <c r="AS1" s="92"/>
      <c r="AT1" s="92"/>
      <c r="AU1" s="92"/>
      <c r="AV1" s="92"/>
      <c r="AW1" s="92"/>
      <c r="AX1" s="92"/>
      <c r="AY1" s="92"/>
      <c r="AZ1" s="93"/>
      <c r="BA1" s="86"/>
      <c r="BB1" s="87"/>
      <c r="BC1" s="87"/>
      <c r="BD1" s="87"/>
      <c r="BE1" s="88"/>
      <c r="BF1" s="6"/>
      <c r="BG1" s="7"/>
      <c r="BH1" s="7"/>
      <c r="BI1" s="8"/>
      <c r="BJ1" s="2"/>
      <c r="BK1" s="9"/>
      <c r="BL1" s="10"/>
      <c r="BM1" s="11"/>
      <c r="BN1" s="12"/>
      <c r="BO1" s="13" t="s">
        <v>6</v>
      </c>
      <c r="BP1" s="14"/>
      <c r="BQ1" s="14"/>
      <c r="BR1" s="14"/>
      <c r="BS1" s="14"/>
      <c r="BT1" s="14"/>
      <c r="BU1" s="14"/>
      <c r="BV1" s="14"/>
      <c r="BW1" s="14"/>
      <c r="BX1" s="14"/>
      <c r="BY1" s="14"/>
      <c r="BZ1" s="14"/>
      <c r="CA1" s="14"/>
      <c r="CB1" s="14"/>
      <c r="CC1" s="14"/>
      <c r="CD1" s="14"/>
      <c r="CE1" s="14"/>
      <c r="CF1" s="14"/>
      <c r="CG1" s="14"/>
      <c r="CH1" s="14"/>
    </row>
    <row r="2" spans="1:86" s="15" customFormat="1" ht="46.5" customHeight="1" thickBot="1" x14ac:dyDescent="0.35">
      <c r="A2" s="16" t="s">
        <v>7</v>
      </c>
      <c r="B2" s="17" t="s">
        <v>0</v>
      </c>
      <c r="C2" s="18">
        <v>2012</v>
      </c>
      <c r="D2" s="19">
        <v>2013</v>
      </c>
      <c r="E2" s="19">
        <v>2014</v>
      </c>
      <c r="F2" s="19">
        <v>2015</v>
      </c>
      <c r="G2" s="19">
        <v>2016</v>
      </c>
      <c r="H2" s="19">
        <v>2017</v>
      </c>
      <c r="I2" s="19">
        <v>2018</v>
      </c>
      <c r="J2" s="19">
        <v>2019</v>
      </c>
      <c r="K2" s="19">
        <v>2020</v>
      </c>
      <c r="L2" s="19">
        <v>2021</v>
      </c>
      <c r="M2" s="19">
        <v>2022</v>
      </c>
      <c r="N2" s="19">
        <v>2023</v>
      </c>
      <c r="O2" s="20">
        <v>2024</v>
      </c>
      <c r="P2" s="20">
        <v>2025</v>
      </c>
      <c r="Q2" s="18" t="s">
        <v>8</v>
      </c>
      <c r="R2" s="19" t="s">
        <v>9</v>
      </c>
      <c r="S2" s="19" t="s">
        <v>10</v>
      </c>
      <c r="T2" s="19" t="s">
        <v>11</v>
      </c>
      <c r="U2" s="19" t="s">
        <v>12</v>
      </c>
      <c r="V2" s="20" t="s">
        <v>13</v>
      </c>
      <c r="W2" s="3" t="s">
        <v>14</v>
      </c>
      <c r="X2" s="4" t="s">
        <v>15</v>
      </c>
      <c r="Y2" s="3" t="s">
        <v>16</v>
      </c>
      <c r="Z2" s="4" t="s">
        <v>17</v>
      </c>
      <c r="AA2" s="21" t="s">
        <v>18</v>
      </c>
      <c r="AB2" s="3" t="s">
        <v>19</v>
      </c>
      <c r="AC2" s="5" t="s">
        <v>20</v>
      </c>
      <c r="AD2" s="4" t="s">
        <v>21</v>
      </c>
      <c r="AE2" s="4" t="s">
        <v>22</v>
      </c>
      <c r="AF2" s="4" t="s">
        <v>23</v>
      </c>
      <c r="AG2" s="4" t="s">
        <v>24</v>
      </c>
      <c r="AH2" s="4" t="s">
        <v>25</v>
      </c>
      <c r="AI2" s="4" t="s">
        <v>26</v>
      </c>
      <c r="AJ2" s="4" t="s">
        <v>27</v>
      </c>
      <c r="AK2" s="4" t="s">
        <v>28</v>
      </c>
      <c r="AL2" s="4" t="s">
        <v>29</v>
      </c>
      <c r="AM2" s="4" t="s">
        <v>30</v>
      </c>
      <c r="AN2" s="4" t="s">
        <v>31</v>
      </c>
      <c r="AO2" s="4" t="s">
        <v>32</v>
      </c>
      <c r="AP2" s="4" t="s">
        <v>33</v>
      </c>
      <c r="AQ2" s="4" t="s">
        <v>34</v>
      </c>
      <c r="AR2" s="4" t="s">
        <v>35</v>
      </c>
      <c r="AS2" s="4" t="s">
        <v>36</v>
      </c>
      <c r="AT2" s="4" t="s">
        <v>37</v>
      </c>
      <c r="AU2" s="4" t="s">
        <v>38</v>
      </c>
      <c r="AV2" s="4" t="s">
        <v>39</v>
      </c>
      <c r="AW2" s="4" t="s">
        <v>40</v>
      </c>
      <c r="AX2" s="4" t="s">
        <v>41</v>
      </c>
      <c r="AY2" s="4" t="s">
        <v>42</v>
      </c>
      <c r="AZ2" s="5" t="s">
        <v>43</v>
      </c>
      <c r="BA2" s="19" t="s">
        <v>44</v>
      </c>
      <c r="BB2" s="19" t="s">
        <v>45</v>
      </c>
      <c r="BC2" s="22" t="s">
        <v>46</v>
      </c>
      <c r="BD2" s="22" t="s">
        <v>47</v>
      </c>
      <c r="BE2" s="22" t="s">
        <v>48</v>
      </c>
      <c r="BF2" s="18" t="s">
        <v>49</v>
      </c>
      <c r="BG2" s="19" t="s">
        <v>50</v>
      </c>
      <c r="BH2" s="19" t="s">
        <v>51</v>
      </c>
      <c r="BI2" s="19" t="s">
        <v>52</v>
      </c>
      <c r="BJ2" s="19" t="s">
        <v>53</v>
      </c>
      <c r="BK2" s="23" t="s">
        <v>54</v>
      </c>
      <c r="BL2" s="24" t="s">
        <v>55</v>
      </c>
      <c r="BM2" s="25" t="s">
        <v>56</v>
      </c>
      <c r="BN2" s="26" t="s">
        <v>57</v>
      </c>
      <c r="BO2" s="27" t="s">
        <v>58</v>
      </c>
    </row>
    <row r="3" spans="1:86" customFormat="1" ht="82.5" customHeight="1" x14ac:dyDescent="0.3">
      <c r="A3" s="28" t="str">
        <f>P3</f>
        <v>NO</v>
      </c>
      <c r="B3" s="29" t="s">
        <v>59</v>
      </c>
      <c r="C3" s="30" t="s">
        <v>60</v>
      </c>
      <c r="D3" s="31" t="s">
        <v>60</v>
      </c>
      <c r="E3" s="31" t="s">
        <v>60</v>
      </c>
      <c r="F3" s="31" t="s">
        <v>60</v>
      </c>
      <c r="G3" s="31" t="s">
        <v>60</v>
      </c>
      <c r="H3" s="31" t="s">
        <v>60</v>
      </c>
      <c r="I3" s="31" t="s">
        <v>60</v>
      </c>
      <c r="J3" s="31" t="s">
        <v>60</v>
      </c>
      <c r="K3" s="31" t="s">
        <v>61</v>
      </c>
      <c r="L3" s="31" t="s">
        <v>62</v>
      </c>
      <c r="M3" s="32" t="s">
        <v>62</v>
      </c>
      <c r="N3" s="32" t="s">
        <v>61</v>
      </c>
      <c r="O3" s="33" t="s">
        <v>61</v>
      </c>
      <c r="P3" s="33" t="s">
        <v>61</v>
      </c>
      <c r="Q3" s="30" t="s">
        <v>63</v>
      </c>
      <c r="R3" s="31" t="s">
        <v>64</v>
      </c>
      <c r="S3" s="31" t="s">
        <v>65</v>
      </c>
      <c r="T3" s="31" t="s">
        <v>66</v>
      </c>
      <c r="U3" s="34" t="s">
        <v>67</v>
      </c>
      <c r="V3" s="33" t="s">
        <v>63</v>
      </c>
      <c r="W3" s="35" t="s">
        <v>68</v>
      </c>
      <c r="X3" s="32" t="s">
        <v>69</v>
      </c>
      <c r="Y3" s="32" t="s">
        <v>70</v>
      </c>
      <c r="Z3" s="32" t="s">
        <v>71</v>
      </c>
      <c r="AA3" s="36">
        <v>22700</v>
      </c>
      <c r="AB3" s="37" t="s">
        <v>72</v>
      </c>
      <c r="AC3" s="38"/>
      <c r="AD3" s="39">
        <v>71249</v>
      </c>
      <c r="AE3" s="40">
        <v>1.7</v>
      </c>
      <c r="AF3" s="40"/>
      <c r="AG3" s="39">
        <v>39809</v>
      </c>
      <c r="AH3" s="40"/>
      <c r="AI3" s="41">
        <v>0.3</v>
      </c>
      <c r="AJ3" s="40">
        <v>33</v>
      </c>
      <c r="AK3" s="42"/>
      <c r="AL3" s="40"/>
      <c r="AM3" s="40"/>
      <c r="AN3" s="40"/>
      <c r="AO3" s="40"/>
      <c r="AP3" s="40"/>
      <c r="AQ3" s="40"/>
      <c r="AR3" s="40"/>
      <c r="AS3" s="40"/>
      <c r="AT3" s="40"/>
      <c r="AU3" s="40"/>
      <c r="AV3" s="40"/>
      <c r="AW3" s="40"/>
      <c r="AX3" s="40"/>
      <c r="AY3" s="40"/>
      <c r="AZ3" s="43"/>
      <c r="BA3" s="44" t="s">
        <v>73</v>
      </c>
      <c r="BB3" s="45" t="s">
        <v>74</v>
      </c>
      <c r="BC3" s="46" t="s">
        <v>75</v>
      </c>
      <c r="BD3" s="31" t="s">
        <v>76</v>
      </c>
      <c r="BE3" s="31" t="s">
        <v>77</v>
      </c>
      <c r="BF3" s="47" t="s">
        <v>78</v>
      </c>
      <c r="BG3" s="46"/>
      <c r="BH3" s="46" t="s">
        <v>79</v>
      </c>
      <c r="BI3" s="31" t="s">
        <v>80</v>
      </c>
      <c r="BJ3" s="31" t="s">
        <v>80</v>
      </c>
      <c r="BK3" s="48" t="s">
        <v>81</v>
      </c>
      <c r="BL3" s="49" t="s">
        <v>82</v>
      </c>
      <c r="BM3" s="50" t="s">
        <v>83</v>
      </c>
      <c r="BN3" s="51" t="s">
        <v>84</v>
      </c>
      <c r="BO3" s="52" t="s">
        <v>85</v>
      </c>
    </row>
    <row r="4" spans="1:86" customFormat="1" ht="66.75" customHeight="1" x14ac:dyDescent="0.3">
      <c r="A4" s="28" t="str">
        <f>P4</f>
        <v>SI</v>
      </c>
      <c r="B4" s="29" t="s">
        <v>86</v>
      </c>
      <c r="C4" s="30" t="s">
        <v>60</v>
      </c>
      <c r="D4" s="31" t="s">
        <v>60</v>
      </c>
      <c r="E4" s="31" t="s">
        <v>60</v>
      </c>
      <c r="F4" s="31" t="s">
        <v>60</v>
      </c>
      <c r="G4" s="31" t="s">
        <v>60</v>
      </c>
      <c r="H4" s="31" t="s">
        <v>60</v>
      </c>
      <c r="I4" s="31" t="s">
        <v>60</v>
      </c>
      <c r="J4" s="31" t="s">
        <v>60</v>
      </c>
      <c r="K4" s="31" t="s">
        <v>60</v>
      </c>
      <c r="L4" s="31" t="s">
        <v>60</v>
      </c>
      <c r="M4" s="53" t="s">
        <v>62</v>
      </c>
      <c r="N4" s="31" t="s">
        <v>62</v>
      </c>
      <c r="O4" s="33" t="str">
        <f>VLOOKUP(B4,[1]PPTO!$I$6:$Q$103,8,0)</f>
        <v>SI</v>
      </c>
      <c r="P4" s="33" t="str">
        <f>VLOOKUP(B4,[1]PPTO!$I$6:$R$114,10,0)</f>
        <v>SI</v>
      </c>
      <c r="Q4" s="30" t="s">
        <v>87</v>
      </c>
      <c r="R4" s="31" t="s">
        <v>64</v>
      </c>
      <c r="S4" s="31" t="s">
        <v>88</v>
      </c>
      <c r="T4" s="31" t="s">
        <v>89</v>
      </c>
      <c r="U4" s="34" t="s">
        <v>90</v>
      </c>
      <c r="V4" s="33" t="s">
        <v>91</v>
      </c>
      <c r="W4" s="35" t="s">
        <v>92</v>
      </c>
      <c r="X4" s="32" t="s">
        <v>93</v>
      </c>
      <c r="Y4" s="32"/>
      <c r="Z4" s="32"/>
      <c r="AA4" s="36"/>
      <c r="AB4" s="54"/>
      <c r="AC4" s="55"/>
      <c r="AD4" s="40"/>
      <c r="AE4" s="40"/>
      <c r="AF4" s="40"/>
      <c r="AG4" s="40"/>
      <c r="AH4" s="40"/>
      <c r="AI4" s="40"/>
      <c r="AJ4" s="40"/>
      <c r="AK4" s="42"/>
      <c r="AL4" s="40"/>
      <c r="AM4" s="40"/>
      <c r="AN4" s="40"/>
      <c r="AO4" s="40"/>
      <c r="AP4" s="40"/>
      <c r="AQ4" s="40"/>
      <c r="AR4" s="40"/>
      <c r="AS4" s="40"/>
      <c r="AT4" s="40"/>
      <c r="AU4" s="40"/>
      <c r="AV4" s="40"/>
      <c r="AW4" s="40"/>
      <c r="AX4" s="40"/>
      <c r="AY4" s="40"/>
      <c r="AZ4" s="43"/>
      <c r="BA4" s="44" t="s">
        <v>94</v>
      </c>
      <c r="BB4" s="45" t="s">
        <v>95</v>
      </c>
      <c r="BC4" s="46" t="s">
        <v>75</v>
      </c>
      <c r="BD4" s="31" t="s">
        <v>77</v>
      </c>
      <c r="BE4" s="31" t="s">
        <v>77</v>
      </c>
      <c r="BF4" s="47" t="s">
        <v>96</v>
      </c>
      <c r="BG4" s="46"/>
      <c r="BH4" s="46" t="s">
        <v>97</v>
      </c>
      <c r="BI4" s="31" t="s">
        <v>98</v>
      </c>
      <c r="BJ4" s="31" t="s">
        <v>99</v>
      </c>
      <c r="BK4" s="48" t="s">
        <v>100</v>
      </c>
      <c r="BL4" s="48" t="s">
        <v>101</v>
      </c>
      <c r="BM4" s="50" t="s">
        <v>83</v>
      </c>
      <c r="BN4" s="51" t="s">
        <v>102</v>
      </c>
      <c r="BO4" s="52" t="s">
        <v>103</v>
      </c>
    </row>
    <row r="5" spans="1:86" customFormat="1" ht="63.75" customHeight="1" x14ac:dyDescent="0.3">
      <c r="A5" s="28" t="str">
        <f>P5</f>
        <v>SI</v>
      </c>
      <c r="B5" s="29" t="s">
        <v>104</v>
      </c>
      <c r="C5" s="30"/>
      <c r="D5" s="31"/>
      <c r="E5" s="31"/>
      <c r="F5" s="31"/>
      <c r="G5" s="31"/>
      <c r="H5" s="31"/>
      <c r="I5" s="31"/>
      <c r="J5" s="31"/>
      <c r="K5" s="31"/>
      <c r="L5" s="31" t="s">
        <v>105</v>
      </c>
      <c r="M5" s="31" t="s">
        <v>61</v>
      </c>
      <c r="N5" s="31" t="s">
        <v>61</v>
      </c>
      <c r="O5" s="33" t="s">
        <v>62</v>
      </c>
      <c r="P5" s="33" t="str">
        <f>VLOOKUP(B5,[1]PPTO!$I$6:$R$114,10,0)</f>
        <v>SI</v>
      </c>
      <c r="Q5" s="30" t="s">
        <v>91</v>
      </c>
      <c r="R5" s="31" t="s">
        <v>64</v>
      </c>
      <c r="S5" s="31" t="s">
        <v>106</v>
      </c>
      <c r="T5" s="31" t="s">
        <v>107</v>
      </c>
      <c r="U5" s="34" t="s">
        <v>108</v>
      </c>
      <c r="V5" s="33" t="s">
        <v>91</v>
      </c>
      <c r="W5" s="35" t="s">
        <v>109</v>
      </c>
      <c r="X5" s="32" t="s">
        <v>70</v>
      </c>
      <c r="Y5" s="32" t="s">
        <v>110</v>
      </c>
      <c r="Z5" s="32"/>
      <c r="AA5" s="36">
        <v>1680</v>
      </c>
      <c r="AB5" s="54"/>
      <c r="AC5" s="55"/>
      <c r="AD5" s="40"/>
      <c r="AE5" s="40"/>
      <c r="AF5" s="40"/>
      <c r="AG5" s="40"/>
      <c r="AH5" s="40"/>
      <c r="AI5" s="40">
        <v>0.37</v>
      </c>
      <c r="AJ5" s="40">
        <v>76</v>
      </c>
      <c r="AK5" s="42"/>
      <c r="AL5" s="40"/>
      <c r="AM5" s="40"/>
      <c r="AN5" s="40"/>
      <c r="AO5" s="40"/>
      <c r="AP5" s="40"/>
      <c r="AQ5" s="40"/>
      <c r="AR5" s="40"/>
      <c r="AS5" s="40"/>
      <c r="AT5" s="40"/>
      <c r="AU5" s="40"/>
      <c r="AV5" s="40"/>
      <c r="AW5" s="40"/>
      <c r="AX5" s="40"/>
      <c r="AY5" s="40"/>
      <c r="AZ5" s="43"/>
      <c r="BA5" s="44" t="s">
        <v>111</v>
      </c>
      <c r="BB5" s="45" t="s">
        <v>112</v>
      </c>
      <c r="BC5" s="46" t="s">
        <v>113</v>
      </c>
      <c r="BD5" s="31" t="s">
        <v>77</v>
      </c>
      <c r="BE5" s="31" t="s">
        <v>77</v>
      </c>
      <c r="BF5" s="47" t="s">
        <v>114</v>
      </c>
      <c r="BG5" s="46" t="s">
        <v>115</v>
      </c>
      <c r="BH5" s="46" t="s">
        <v>116</v>
      </c>
      <c r="BI5" s="31" t="s">
        <v>117</v>
      </c>
      <c r="BJ5" s="31" t="s">
        <v>118</v>
      </c>
      <c r="BK5" s="56">
        <v>-27.640999999999998</v>
      </c>
      <c r="BL5" s="48" t="s">
        <v>119</v>
      </c>
      <c r="BM5" s="50" t="s">
        <v>83</v>
      </c>
      <c r="BN5" s="51" t="s">
        <v>120</v>
      </c>
      <c r="BO5" s="52" t="s">
        <v>121</v>
      </c>
    </row>
    <row r="6" spans="1:86" customFormat="1" ht="64.5" customHeight="1" x14ac:dyDescent="0.3">
      <c r="A6" s="28"/>
      <c r="B6" s="29" t="s">
        <v>104</v>
      </c>
      <c r="C6" s="30"/>
      <c r="D6" s="31"/>
      <c r="E6" s="31"/>
      <c r="F6" s="31"/>
      <c r="G6" s="31"/>
      <c r="H6" s="31"/>
      <c r="I6" s="31"/>
      <c r="J6" s="31"/>
      <c r="K6" s="31"/>
      <c r="L6" s="31" t="s">
        <v>105</v>
      </c>
      <c r="M6" s="31" t="s">
        <v>61</v>
      </c>
      <c r="N6" s="31" t="s">
        <v>61</v>
      </c>
      <c r="O6" s="33" t="s">
        <v>62</v>
      </c>
      <c r="P6" s="33" t="str">
        <f>VLOOKUP(B6,[1]PPTO!$I$6:$R$114,10,0)</f>
        <v>SI</v>
      </c>
      <c r="Q6" s="30" t="s">
        <v>122</v>
      </c>
      <c r="R6" s="31" t="s">
        <v>64</v>
      </c>
      <c r="S6" s="31" t="s">
        <v>106</v>
      </c>
      <c r="T6" s="31" t="s">
        <v>107</v>
      </c>
      <c r="U6" s="34" t="s">
        <v>108</v>
      </c>
      <c r="V6" s="33" t="s">
        <v>91</v>
      </c>
      <c r="W6" s="35" t="s">
        <v>123</v>
      </c>
      <c r="X6" s="32" t="s">
        <v>70</v>
      </c>
      <c r="Y6" s="32" t="s">
        <v>71</v>
      </c>
      <c r="Z6" s="32"/>
      <c r="AA6" s="36">
        <v>14770</v>
      </c>
      <c r="AB6" s="54"/>
      <c r="AC6" s="55"/>
      <c r="AD6" s="40"/>
      <c r="AE6" s="40"/>
      <c r="AF6" s="40"/>
      <c r="AG6" s="40"/>
      <c r="AH6" s="40"/>
      <c r="AI6" s="40">
        <v>0.91</v>
      </c>
      <c r="AJ6" s="40"/>
      <c r="AK6" s="42"/>
      <c r="AL6" s="40"/>
      <c r="AM6" s="40"/>
      <c r="AN6" s="40"/>
      <c r="AO6" s="40"/>
      <c r="AP6" s="40"/>
      <c r="AQ6" s="40"/>
      <c r="AR6" s="40"/>
      <c r="AS6" s="40"/>
      <c r="AT6" s="40"/>
      <c r="AU6" s="40"/>
      <c r="AV6" s="40"/>
      <c r="AW6" s="40"/>
      <c r="AX6" s="40"/>
      <c r="AY6" s="40"/>
      <c r="AZ6" s="43"/>
      <c r="BA6" s="44" t="s">
        <v>124</v>
      </c>
      <c r="BB6" s="45"/>
      <c r="BC6" s="46" t="s">
        <v>113</v>
      </c>
      <c r="BD6" s="31" t="s">
        <v>77</v>
      </c>
      <c r="BE6" s="31" t="s">
        <v>77</v>
      </c>
      <c r="BF6" s="47" t="s">
        <v>114</v>
      </c>
      <c r="BG6" s="46" t="s">
        <v>115</v>
      </c>
      <c r="BH6" s="46" t="s">
        <v>116</v>
      </c>
      <c r="BI6" s="31" t="s">
        <v>117</v>
      </c>
      <c r="BJ6" s="31" t="s">
        <v>118</v>
      </c>
      <c r="BK6" s="56">
        <v>-27.305</v>
      </c>
      <c r="BL6" s="48" t="s">
        <v>125</v>
      </c>
      <c r="BM6" s="50" t="s">
        <v>83</v>
      </c>
      <c r="BN6" s="51" t="s">
        <v>120</v>
      </c>
      <c r="BO6" s="52" t="s">
        <v>126</v>
      </c>
    </row>
    <row r="7" spans="1:86" customFormat="1" ht="60" customHeight="1" x14ac:dyDescent="0.3">
      <c r="A7" s="28" t="str">
        <f>P7</f>
        <v>SI</v>
      </c>
      <c r="B7" s="29" t="s">
        <v>127</v>
      </c>
      <c r="C7" s="30" t="s">
        <v>61</v>
      </c>
      <c r="D7" s="31" t="s">
        <v>61</v>
      </c>
      <c r="E7" s="31" t="s">
        <v>61</v>
      </c>
      <c r="F7" s="31" t="s">
        <v>61</v>
      </c>
      <c r="G7" s="31" t="s">
        <v>61</v>
      </c>
      <c r="H7" s="31" t="s">
        <v>61</v>
      </c>
      <c r="I7" s="31" t="s">
        <v>62</v>
      </c>
      <c r="J7" s="31" t="s">
        <v>61</v>
      </c>
      <c r="K7" s="31" t="s">
        <v>61</v>
      </c>
      <c r="L7" s="31" t="s">
        <v>62</v>
      </c>
      <c r="M7" s="31" t="s">
        <v>62</v>
      </c>
      <c r="N7" s="31" t="s">
        <v>62</v>
      </c>
      <c r="O7" s="33" t="str">
        <f>VLOOKUP(B7,[1]PPTO!$I$6:$Q$103,8,0)</f>
        <v>SI</v>
      </c>
      <c r="P7" s="33" t="str">
        <f>VLOOKUP(B7,[1]PPTO!$I$6:$R$114,10,0)</f>
        <v>SI</v>
      </c>
      <c r="Q7" s="30" t="s">
        <v>91</v>
      </c>
      <c r="R7" s="31" t="s">
        <v>64</v>
      </c>
      <c r="S7" s="31" t="s">
        <v>128</v>
      </c>
      <c r="T7" s="31" t="s">
        <v>129</v>
      </c>
      <c r="U7" s="34" t="s">
        <v>130</v>
      </c>
      <c r="V7" s="33" t="s">
        <v>91</v>
      </c>
      <c r="W7" s="35" t="s">
        <v>131</v>
      </c>
      <c r="X7" s="32" t="s">
        <v>132</v>
      </c>
      <c r="Y7" s="32" t="s">
        <v>70</v>
      </c>
      <c r="Z7" s="32" t="s">
        <v>133</v>
      </c>
      <c r="AA7" s="36">
        <v>4867</v>
      </c>
      <c r="AB7" s="54" t="s">
        <v>134</v>
      </c>
      <c r="AC7" s="55"/>
      <c r="AD7" s="40"/>
      <c r="AE7" s="40"/>
      <c r="AF7" s="40"/>
      <c r="AG7" s="40"/>
      <c r="AH7" s="40"/>
      <c r="AI7" s="40">
        <v>0.15</v>
      </c>
      <c r="AJ7" s="40">
        <v>145</v>
      </c>
      <c r="AK7" s="42"/>
      <c r="AL7" s="40"/>
      <c r="AM7" s="40"/>
      <c r="AN7" s="40"/>
      <c r="AO7" s="40"/>
      <c r="AP7" s="40"/>
      <c r="AQ7" s="40"/>
      <c r="AR7" s="40"/>
      <c r="AS7" s="40"/>
      <c r="AT7" s="40"/>
      <c r="AU7" s="40"/>
      <c r="AV7" s="40"/>
      <c r="AW7" s="40"/>
      <c r="AX7" s="40"/>
      <c r="AY7" s="40"/>
      <c r="AZ7" s="43"/>
      <c r="BA7" s="44" t="s">
        <v>135</v>
      </c>
      <c r="BB7" s="45"/>
      <c r="BC7" s="46" t="s">
        <v>136</v>
      </c>
      <c r="BD7" s="31" t="s">
        <v>77</v>
      </c>
      <c r="BE7" s="31" t="s">
        <v>77</v>
      </c>
      <c r="BF7" s="47" t="s">
        <v>137</v>
      </c>
      <c r="BG7" s="46" t="s">
        <v>138</v>
      </c>
      <c r="BH7" s="46" t="s">
        <v>139</v>
      </c>
      <c r="BI7" s="31" t="s">
        <v>140</v>
      </c>
      <c r="BJ7" s="31" t="s">
        <v>140</v>
      </c>
      <c r="BK7" s="48" t="s">
        <v>141</v>
      </c>
      <c r="BL7" s="48" t="s">
        <v>142</v>
      </c>
      <c r="BM7" s="50" t="s">
        <v>83</v>
      </c>
      <c r="BN7" s="51" t="s">
        <v>143</v>
      </c>
      <c r="BO7" s="52" t="s">
        <v>144</v>
      </c>
    </row>
    <row r="8" spans="1:86" customFormat="1" ht="64.5" customHeight="1" x14ac:dyDescent="0.3">
      <c r="A8" s="28"/>
      <c r="B8" s="29" t="s">
        <v>127</v>
      </c>
      <c r="C8" s="30" t="s">
        <v>61</v>
      </c>
      <c r="D8" s="31" t="s">
        <v>61</v>
      </c>
      <c r="E8" s="31" t="s">
        <v>61</v>
      </c>
      <c r="F8" s="31" t="s">
        <v>61</v>
      </c>
      <c r="G8" s="31" t="s">
        <v>61</v>
      </c>
      <c r="H8" s="31" t="s">
        <v>61</v>
      </c>
      <c r="I8" s="31" t="s">
        <v>62</v>
      </c>
      <c r="J8" s="31" t="s">
        <v>61</v>
      </c>
      <c r="K8" s="31" t="s">
        <v>61</v>
      </c>
      <c r="L8" s="31" t="s">
        <v>62</v>
      </c>
      <c r="M8" s="31" t="s">
        <v>62</v>
      </c>
      <c r="N8" s="31" t="s">
        <v>62</v>
      </c>
      <c r="O8" s="33" t="str">
        <f>VLOOKUP(B8,[1]PPTO!$I$6:$Q$103,8,0)</f>
        <v>SI</v>
      </c>
      <c r="P8" s="33" t="str">
        <f>VLOOKUP(B8,[1]PPTO!$I$6:$R$114,10,0)</f>
        <v>SI</v>
      </c>
      <c r="Q8" s="30" t="s">
        <v>91</v>
      </c>
      <c r="R8" s="31" t="s">
        <v>64</v>
      </c>
      <c r="S8" s="31" t="s">
        <v>128</v>
      </c>
      <c r="T8" s="31" t="s">
        <v>129</v>
      </c>
      <c r="U8" s="34" t="s">
        <v>130</v>
      </c>
      <c r="V8" s="33" t="s">
        <v>91</v>
      </c>
      <c r="W8" s="35" t="s">
        <v>145</v>
      </c>
      <c r="X8" s="32" t="s">
        <v>132</v>
      </c>
      <c r="Y8" s="32" t="s">
        <v>70</v>
      </c>
      <c r="Z8" s="32" t="s">
        <v>146</v>
      </c>
      <c r="AA8" s="36">
        <v>19000</v>
      </c>
      <c r="AB8" s="54" t="s">
        <v>147</v>
      </c>
      <c r="AC8" s="55"/>
      <c r="AD8" s="40">
        <v>2.8029999999999999</v>
      </c>
      <c r="AE8" s="40"/>
      <c r="AF8" s="40"/>
      <c r="AG8" s="40"/>
      <c r="AH8" s="40"/>
      <c r="AI8" s="40">
        <v>0.17</v>
      </c>
      <c r="AJ8" s="40">
        <v>124</v>
      </c>
      <c r="AK8" s="42"/>
      <c r="AL8" s="40"/>
      <c r="AM8" s="40"/>
      <c r="AN8" s="40"/>
      <c r="AO8" s="40"/>
      <c r="AP8" s="40"/>
      <c r="AQ8" s="40"/>
      <c r="AR8" s="40"/>
      <c r="AS8" s="40"/>
      <c r="AT8" s="40"/>
      <c r="AU8" s="40"/>
      <c r="AV8" s="40"/>
      <c r="AW8" s="40"/>
      <c r="AX8" s="40"/>
      <c r="AY8" s="40"/>
      <c r="AZ8" s="43"/>
      <c r="BA8" s="44" t="s">
        <v>135</v>
      </c>
      <c r="BB8" s="45" t="s">
        <v>148</v>
      </c>
      <c r="BC8" s="46" t="s">
        <v>75</v>
      </c>
      <c r="BD8" s="31" t="s">
        <v>77</v>
      </c>
      <c r="BE8" s="31" t="s">
        <v>77</v>
      </c>
      <c r="BF8" s="47" t="s">
        <v>149</v>
      </c>
      <c r="BG8" s="46"/>
      <c r="BH8" s="46" t="s">
        <v>150</v>
      </c>
      <c r="BI8" s="31" t="s">
        <v>151</v>
      </c>
      <c r="BJ8" s="31" t="s">
        <v>152</v>
      </c>
      <c r="BK8" s="48" t="s">
        <v>153</v>
      </c>
      <c r="BL8" s="48" t="s">
        <v>154</v>
      </c>
      <c r="BM8" s="50" t="s">
        <v>83</v>
      </c>
      <c r="BN8" s="51" t="s">
        <v>143</v>
      </c>
      <c r="BO8" s="52" t="s">
        <v>155</v>
      </c>
    </row>
    <row r="9" spans="1:86" customFormat="1" ht="97.5" customHeight="1" x14ac:dyDescent="0.3">
      <c r="A9" s="28" t="str">
        <f>P9</f>
        <v>NO</v>
      </c>
      <c r="B9" s="29" t="s">
        <v>156</v>
      </c>
      <c r="C9" s="30"/>
      <c r="D9" s="31"/>
      <c r="E9" s="31"/>
      <c r="F9" s="31"/>
      <c r="G9" s="31"/>
      <c r="H9" s="31"/>
      <c r="I9" s="31"/>
      <c r="J9" s="31"/>
      <c r="K9" s="31"/>
      <c r="L9" s="31"/>
      <c r="M9" s="31"/>
      <c r="N9" s="31"/>
      <c r="O9" s="33" t="s">
        <v>61</v>
      </c>
      <c r="P9" s="33" t="s">
        <v>61</v>
      </c>
      <c r="Q9" s="30" t="s">
        <v>157</v>
      </c>
      <c r="R9" s="31" t="s">
        <v>64</v>
      </c>
      <c r="S9" s="31" t="s">
        <v>158</v>
      </c>
      <c r="T9" s="31" t="s">
        <v>159</v>
      </c>
      <c r="U9" s="34"/>
      <c r="V9" s="33" t="s">
        <v>157</v>
      </c>
      <c r="W9" s="35" t="s">
        <v>160</v>
      </c>
      <c r="X9" s="32" t="s">
        <v>161</v>
      </c>
      <c r="Y9" s="32" t="s">
        <v>162</v>
      </c>
      <c r="Z9" s="32" t="s">
        <v>163</v>
      </c>
      <c r="AA9" s="36"/>
      <c r="AB9" s="54"/>
      <c r="AC9" s="55"/>
      <c r="AD9" s="40"/>
      <c r="AE9" s="40"/>
      <c r="AF9" s="40"/>
      <c r="AG9" s="40"/>
      <c r="AH9" s="40"/>
      <c r="AI9" s="40">
        <v>0.3</v>
      </c>
      <c r="AJ9" s="40">
        <v>88</v>
      </c>
      <c r="AK9" s="42"/>
      <c r="AL9" s="41">
        <v>5</v>
      </c>
      <c r="AM9" s="41"/>
      <c r="AN9" s="40"/>
      <c r="AO9" s="40"/>
      <c r="AP9" s="40"/>
      <c r="AQ9" s="40">
        <v>1.4</v>
      </c>
      <c r="AR9" s="40"/>
      <c r="AS9" s="40"/>
      <c r="AT9" s="40"/>
      <c r="AU9" s="40"/>
      <c r="AV9" s="40"/>
      <c r="AW9" s="40"/>
      <c r="AX9" s="40"/>
      <c r="AY9" s="40"/>
      <c r="AZ9" s="43"/>
      <c r="BA9" s="44" t="s">
        <v>135</v>
      </c>
      <c r="BB9" s="45"/>
      <c r="BC9" s="46" t="s">
        <v>113</v>
      </c>
      <c r="BD9" s="31" t="s">
        <v>76</v>
      </c>
      <c r="BE9" s="31" t="s">
        <v>76</v>
      </c>
      <c r="BF9" s="47" t="s">
        <v>164</v>
      </c>
      <c r="BG9" s="46" t="s">
        <v>165</v>
      </c>
      <c r="BH9" s="46" t="s">
        <v>166</v>
      </c>
      <c r="BI9" s="31" t="s">
        <v>151</v>
      </c>
      <c r="BJ9" s="31" t="s">
        <v>167</v>
      </c>
      <c r="BK9" s="57">
        <v>-19.81297</v>
      </c>
      <c r="BL9" s="57">
        <v>-69.053610000000006</v>
      </c>
      <c r="BM9" s="50" t="s">
        <v>83</v>
      </c>
      <c r="BN9" s="51" t="s">
        <v>168</v>
      </c>
      <c r="BO9" s="52" t="s">
        <v>169</v>
      </c>
    </row>
    <row r="10" spans="1:86" customFormat="1" ht="66.75" customHeight="1" x14ac:dyDescent="0.3">
      <c r="A10" s="28" t="str">
        <f>P10</f>
        <v>SI</v>
      </c>
      <c r="B10" s="29" t="s">
        <v>170</v>
      </c>
      <c r="C10" s="30" t="s">
        <v>61</v>
      </c>
      <c r="D10" s="31" t="s">
        <v>61</v>
      </c>
      <c r="E10" s="31" t="s">
        <v>61</v>
      </c>
      <c r="F10" s="31" t="s">
        <v>61</v>
      </c>
      <c r="G10" s="31" t="s">
        <v>62</v>
      </c>
      <c r="H10" s="31" t="s">
        <v>62</v>
      </c>
      <c r="I10" s="31" t="s">
        <v>62</v>
      </c>
      <c r="J10" s="31" t="s">
        <v>61</v>
      </c>
      <c r="K10" s="31" t="s">
        <v>62</v>
      </c>
      <c r="L10" s="31" t="s">
        <v>62</v>
      </c>
      <c r="M10" s="31" t="s">
        <v>62</v>
      </c>
      <c r="N10" s="31" t="s">
        <v>62</v>
      </c>
      <c r="O10" s="33" t="str">
        <f>VLOOKUP(B10,[1]PPTO!$I$6:$Q$103,8,0)</f>
        <v>SI</v>
      </c>
      <c r="P10" s="33" t="str">
        <f>VLOOKUP(B10,[1]PPTO!$I$6:$R$114,10,0)</f>
        <v>SI</v>
      </c>
      <c r="Q10" s="30" t="s">
        <v>91</v>
      </c>
      <c r="R10" s="31" t="s">
        <v>64</v>
      </c>
      <c r="S10" s="31" t="s">
        <v>106</v>
      </c>
      <c r="T10" s="31" t="s">
        <v>171</v>
      </c>
      <c r="U10" s="34" t="s">
        <v>172</v>
      </c>
      <c r="V10" s="33" t="s">
        <v>91</v>
      </c>
      <c r="W10" s="35" t="s">
        <v>173</v>
      </c>
      <c r="X10" s="32" t="s">
        <v>69</v>
      </c>
      <c r="Y10" s="32" t="s">
        <v>70</v>
      </c>
      <c r="Z10" s="32" t="s">
        <v>174</v>
      </c>
      <c r="AA10" s="36"/>
      <c r="AB10" s="54"/>
      <c r="AC10" s="55"/>
      <c r="AD10" s="40"/>
      <c r="AE10" s="40">
        <v>3.83</v>
      </c>
      <c r="AF10" s="40"/>
      <c r="AG10" s="40"/>
      <c r="AH10" s="40"/>
      <c r="AI10" s="40">
        <v>3.76</v>
      </c>
      <c r="AJ10" s="40"/>
      <c r="AK10" s="42"/>
      <c r="AL10" s="40"/>
      <c r="AM10" s="40"/>
      <c r="AN10" s="40"/>
      <c r="AO10" s="40"/>
      <c r="AP10" s="40"/>
      <c r="AQ10" s="40"/>
      <c r="AR10" s="40"/>
      <c r="AS10" s="40"/>
      <c r="AT10" s="40"/>
      <c r="AU10" s="40"/>
      <c r="AV10" s="40"/>
      <c r="AW10" s="40"/>
      <c r="AX10" s="40"/>
      <c r="AY10" s="40"/>
      <c r="AZ10" s="43"/>
      <c r="BA10" s="44" t="s">
        <v>73</v>
      </c>
      <c r="BB10" s="45" t="s">
        <v>175</v>
      </c>
      <c r="BC10" s="46" t="s">
        <v>136</v>
      </c>
      <c r="BD10" s="31" t="s">
        <v>77</v>
      </c>
      <c r="BE10" s="31" t="s">
        <v>77</v>
      </c>
      <c r="BF10" s="47" t="s">
        <v>176</v>
      </c>
      <c r="BG10" s="46" t="s">
        <v>177</v>
      </c>
      <c r="BH10" s="46" t="s">
        <v>178</v>
      </c>
      <c r="BI10" s="31" t="s">
        <v>117</v>
      </c>
      <c r="BJ10" s="31" t="s">
        <v>179</v>
      </c>
      <c r="BK10" s="48" t="s">
        <v>180</v>
      </c>
      <c r="BL10" s="48" t="s">
        <v>181</v>
      </c>
      <c r="BM10" s="50" t="s">
        <v>83</v>
      </c>
      <c r="BN10" s="51" t="s">
        <v>182</v>
      </c>
      <c r="BO10" s="52" t="s">
        <v>183</v>
      </c>
    </row>
    <row r="11" spans="1:86" customFormat="1" ht="132" x14ac:dyDescent="0.3">
      <c r="A11" s="28"/>
      <c r="B11" s="29" t="s">
        <v>170</v>
      </c>
      <c r="C11" s="30" t="s">
        <v>61</v>
      </c>
      <c r="D11" s="31" t="s">
        <v>61</v>
      </c>
      <c r="E11" s="31" t="s">
        <v>61</v>
      </c>
      <c r="F11" s="31" t="s">
        <v>61</v>
      </c>
      <c r="G11" s="31" t="s">
        <v>62</v>
      </c>
      <c r="H11" s="31" t="s">
        <v>62</v>
      </c>
      <c r="I11" s="31" t="s">
        <v>62</v>
      </c>
      <c r="J11" s="31" t="s">
        <v>61</v>
      </c>
      <c r="K11" s="31" t="s">
        <v>62</v>
      </c>
      <c r="L11" s="31" t="s">
        <v>62</v>
      </c>
      <c r="M11" s="31" t="s">
        <v>62</v>
      </c>
      <c r="N11" s="31" t="s">
        <v>62</v>
      </c>
      <c r="O11" s="33" t="str">
        <f>VLOOKUP(B11,[1]PPTO!$I$6:$Q$103,8,0)</f>
        <v>SI</v>
      </c>
      <c r="P11" s="33" t="str">
        <f>VLOOKUP(B11,[1]PPTO!$I$6:$R$114,10,0)</f>
        <v>SI</v>
      </c>
      <c r="Q11" s="30" t="s">
        <v>91</v>
      </c>
      <c r="R11" s="31" t="s">
        <v>64</v>
      </c>
      <c r="S11" s="31" t="s">
        <v>106</v>
      </c>
      <c r="T11" s="31" t="s">
        <v>171</v>
      </c>
      <c r="U11" s="34" t="s">
        <v>172</v>
      </c>
      <c r="V11" s="33" t="s">
        <v>91</v>
      </c>
      <c r="W11" s="35" t="s">
        <v>184</v>
      </c>
      <c r="X11" s="32" t="s">
        <v>69</v>
      </c>
      <c r="Y11" s="32" t="s">
        <v>185</v>
      </c>
      <c r="Z11" s="32" t="s">
        <v>186</v>
      </c>
      <c r="AA11" s="36"/>
      <c r="AB11" s="54"/>
      <c r="AC11" s="55"/>
      <c r="AD11" s="40"/>
      <c r="AE11" s="40">
        <v>3.65</v>
      </c>
      <c r="AF11" s="40"/>
      <c r="AG11" s="40"/>
      <c r="AH11" s="40"/>
      <c r="AI11" s="40">
        <v>0.28999999999999998</v>
      </c>
      <c r="AJ11" s="40"/>
      <c r="AK11" s="58">
        <v>26.97</v>
      </c>
      <c r="AL11" s="40"/>
      <c r="AM11" s="40"/>
      <c r="AN11" s="40"/>
      <c r="AO11" s="40"/>
      <c r="AP11" s="40"/>
      <c r="AQ11" s="40"/>
      <c r="AR11" s="40"/>
      <c r="AS11" s="40"/>
      <c r="AT11" s="40"/>
      <c r="AU11" s="40"/>
      <c r="AV11" s="40"/>
      <c r="AW11" s="40"/>
      <c r="AX11" s="40"/>
      <c r="AY11" s="40"/>
      <c r="AZ11" s="43"/>
      <c r="BA11" s="44" t="s">
        <v>73</v>
      </c>
      <c r="BB11" s="45"/>
      <c r="BC11" s="46" t="s">
        <v>75</v>
      </c>
      <c r="BD11" s="31" t="s">
        <v>77</v>
      </c>
      <c r="BE11" s="31" t="s">
        <v>77</v>
      </c>
      <c r="BF11" s="47" t="s">
        <v>187</v>
      </c>
      <c r="BG11" s="46"/>
      <c r="BH11" s="46" t="s">
        <v>178</v>
      </c>
      <c r="BI11" s="31" t="s">
        <v>188</v>
      </c>
      <c r="BJ11" s="31" t="s">
        <v>189</v>
      </c>
      <c r="BK11" s="57">
        <v>-30.199929999999998</v>
      </c>
      <c r="BL11" s="57">
        <v>-70.194900000000004</v>
      </c>
      <c r="BM11" s="50" t="s">
        <v>83</v>
      </c>
      <c r="BN11" s="51" t="s">
        <v>182</v>
      </c>
      <c r="BO11" s="52" t="s">
        <v>190</v>
      </c>
    </row>
    <row r="12" spans="1:86" customFormat="1" ht="54" customHeight="1" x14ac:dyDescent="0.3">
      <c r="A12" s="28"/>
      <c r="B12" s="29" t="s">
        <v>170</v>
      </c>
      <c r="C12" s="30" t="s">
        <v>61</v>
      </c>
      <c r="D12" s="31" t="s">
        <v>61</v>
      </c>
      <c r="E12" s="31" t="s">
        <v>61</v>
      </c>
      <c r="F12" s="31" t="s">
        <v>61</v>
      </c>
      <c r="G12" s="31" t="s">
        <v>62</v>
      </c>
      <c r="H12" s="31" t="s">
        <v>62</v>
      </c>
      <c r="I12" s="31" t="s">
        <v>62</v>
      </c>
      <c r="J12" s="31" t="s">
        <v>61</v>
      </c>
      <c r="K12" s="31" t="s">
        <v>62</v>
      </c>
      <c r="L12" s="31" t="s">
        <v>62</v>
      </c>
      <c r="M12" s="31" t="s">
        <v>62</v>
      </c>
      <c r="N12" s="31" t="s">
        <v>62</v>
      </c>
      <c r="O12" s="33" t="str">
        <f>VLOOKUP(B12,[1]PPTO!$I$6:$Q$103,8,0)</f>
        <v>SI</v>
      </c>
      <c r="P12" s="33" t="str">
        <f>VLOOKUP(B12,[1]PPTO!$I$6:$R$114,10,0)</f>
        <v>SI</v>
      </c>
      <c r="Q12" s="30" t="s">
        <v>91</v>
      </c>
      <c r="R12" s="31" t="s">
        <v>64</v>
      </c>
      <c r="S12" s="31" t="s">
        <v>106</v>
      </c>
      <c r="T12" s="31" t="s">
        <v>171</v>
      </c>
      <c r="U12" s="34" t="s">
        <v>172</v>
      </c>
      <c r="V12" s="33" t="s">
        <v>91</v>
      </c>
      <c r="W12" s="35" t="s">
        <v>191</v>
      </c>
      <c r="X12" s="32" t="s">
        <v>70</v>
      </c>
      <c r="Y12" s="32" t="s">
        <v>192</v>
      </c>
      <c r="Z12" s="32"/>
      <c r="AA12" s="36">
        <v>182</v>
      </c>
      <c r="AB12" s="37" t="s">
        <v>193</v>
      </c>
      <c r="AC12" s="55">
        <v>182</v>
      </c>
      <c r="AD12" s="40"/>
      <c r="AE12" s="40"/>
      <c r="AF12" s="40"/>
      <c r="AG12" s="40"/>
      <c r="AH12" s="40"/>
      <c r="AI12" s="40"/>
      <c r="AJ12" s="40"/>
      <c r="AK12" s="42"/>
      <c r="AL12" s="40"/>
      <c r="AM12" s="40"/>
      <c r="AN12" s="40"/>
      <c r="AO12" s="40"/>
      <c r="AP12" s="40"/>
      <c r="AQ12" s="40"/>
      <c r="AR12" s="40"/>
      <c r="AS12" s="40"/>
      <c r="AT12" s="40"/>
      <c r="AU12" s="40"/>
      <c r="AV12" s="40"/>
      <c r="AW12" s="40"/>
      <c r="AX12" s="40"/>
      <c r="AY12" s="40"/>
      <c r="AZ12" s="43"/>
      <c r="BA12" s="44" t="s">
        <v>73</v>
      </c>
      <c r="BB12" s="45" t="s">
        <v>194</v>
      </c>
      <c r="BC12" s="46" t="s">
        <v>75</v>
      </c>
      <c r="BD12" s="31" t="s">
        <v>76</v>
      </c>
      <c r="BE12" s="31" t="s">
        <v>76</v>
      </c>
      <c r="BF12" s="47" t="s">
        <v>195</v>
      </c>
      <c r="BG12" s="46"/>
      <c r="BH12" s="46" t="s">
        <v>139</v>
      </c>
      <c r="BI12" s="31" t="s">
        <v>188</v>
      </c>
      <c r="BJ12" s="31" t="s">
        <v>189</v>
      </c>
      <c r="BK12" s="48" t="s">
        <v>196</v>
      </c>
      <c r="BL12" s="48" t="s">
        <v>197</v>
      </c>
      <c r="BM12" s="50" t="s">
        <v>83</v>
      </c>
      <c r="BN12" s="51" t="s">
        <v>182</v>
      </c>
      <c r="BO12" s="52" t="s">
        <v>198</v>
      </c>
    </row>
    <row r="13" spans="1:86" customFormat="1" ht="60" customHeight="1" x14ac:dyDescent="0.3">
      <c r="A13" s="28"/>
      <c r="B13" s="29" t="s">
        <v>170</v>
      </c>
      <c r="C13" s="30" t="s">
        <v>61</v>
      </c>
      <c r="D13" s="31" t="s">
        <v>61</v>
      </c>
      <c r="E13" s="31" t="s">
        <v>61</v>
      </c>
      <c r="F13" s="31" t="s">
        <v>61</v>
      </c>
      <c r="G13" s="31" t="s">
        <v>62</v>
      </c>
      <c r="H13" s="31" t="s">
        <v>62</v>
      </c>
      <c r="I13" s="31" t="s">
        <v>62</v>
      </c>
      <c r="J13" s="31" t="s">
        <v>61</v>
      </c>
      <c r="K13" s="31" t="s">
        <v>62</v>
      </c>
      <c r="L13" s="31" t="s">
        <v>62</v>
      </c>
      <c r="M13" s="31" t="s">
        <v>62</v>
      </c>
      <c r="N13" s="31" t="s">
        <v>62</v>
      </c>
      <c r="O13" s="33" t="str">
        <f>VLOOKUP(B13,[1]PPTO!$I$6:$Q$103,8,0)</f>
        <v>SI</v>
      </c>
      <c r="P13" s="33" t="str">
        <f>VLOOKUP(B13,[1]PPTO!$I$6:$R$114,10,0)</f>
        <v>SI</v>
      </c>
      <c r="Q13" s="30" t="s">
        <v>91</v>
      </c>
      <c r="R13" s="31" t="s">
        <v>64</v>
      </c>
      <c r="S13" s="31" t="s">
        <v>106</v>
      </c>
      <c r="T13" s="31" t="s">
        <v>171</v>
      </c>
      <c r="U13" s="34" t="s">
        <v>172</v>
      </c>
      <c r="V13" s="33" t="s">
        <v>91</v>
      </c>
      <c r="W13" s="35" t="s">
        <v>199</v>
      </c>
      <c r="X13" s="32" t="s">
        <v>70</v>
      </c>
      <c r="Y13" s="32" t="s">
        <v>110</v>
      </c>
      <c r="Z13" s="32" t="s">
        <v>200</v>
      </c>
      <c r="AA13" s="36"/>
      <c r="AB13" s="54"/>
      <c r="AC13" s="55"/>
      <c r="AD13" s="40"/>
      <c r="AE13" s="40"/>
      <c r="AF13" s="40"/>
      <c r="AG13" s="40"/>
      <c r="AH13" s="40"/>
      <c r="AI13" s="40"/>
      <c r="AJ13" s="40"/>
      <c r="AK13" s="42"/>
      <c r="AL13" s="40"/>
      <c r="AM13" s="40"/>
      <c r="AN13" s="40"/>
      <c r="AO13" s="40"/>
      <c r="AP13" s="40"/>
      <c r="AQ13" s="40"/>
      <c r="AR13" s="40"/>
      <c r="AS13" s="40"/>
      <c r="AT13" s="40"/>
      <c r="AU13" s="40"/>
      <c r="AV13" s="40"/>
      <c r="AW13" s="40"/>
      <c r="AX13" s="40"/>
      <c r="AY13" s="40"/>
      <c r="AZ13" s="43"/>
      <c r="BA13" s="44" t="s">
        <v>111</v>
      </c>
      <c r="BB13" s="45" t="s">
        <v>175</v>
      </c>
      <c r="BC13" s="46" t="s">
        <v>113</v>
      </c>
      <c r="BD13" s="31" t="s">
        <v>76</v>
      </c>
      <c r="BE13" s="31" t="s">
        <v>76</v>
      </c>
      <c r="BF13" s="47" t="s">
        <v>201</v>
      </c>
      <c r="BG13" s="46"/>
      <c r="BH13" s="46" t="s">
        <v>202</v>
      </c>
      <c r="BI13" s="31" t="s">
        <v>117</v>
      </c>
      <c r="BJ13" s="31" t="s">
        <v>118</v>
      </c>
      <c r="BK13" s="48" t="s">
        <v>203</v>
      </c>
      <c r="BL13" s="48" t="s">
        <v>204</v>
      </c>
      <c r="BM13" s="50" t="s">
        <v>205</v>
      </c>
      <c r="BN13" s="51" t="s">
        <v>182</v>
      </c>
      <c r="BO13" s="52" t="s">
        <v>206</v>
      </c>
    </row>
    <row r="14" spans="1:86" customFormat="1" ht="54" customHeight="1" x14ac:dyDescent="0.3">
      <c r="A14" s="28"/>
      <c r="B14" s="29" t="s">
        <v>207</v>
      </c>
      <c r="C14" s="30"/>
      <c r="D14" s="31"/>
      <c r="E14" s="31"/>
      <c r="F14" s="31"/>
      <c r="G14" s="31"/>
      <c r="H14" s="31"/>
      <c r="I14" s="31"/>
      <c r="J14" s="31"/>
      <c r="K14" s="31"/>
      <c r="L14" s="31"/>
      <c r="M14" s="31"/>
      <c r="N14" s="31" t="s">
        <v>62</v>
      </c>
      <c r="O14" s="33" t="str">
        <f>VLOOKUP(B14,[1]PPTO!$I$6:$Q$103,8,0)</f>
        <v>NO</v>
      </c>
      <c r="P14" s="33" t="str">
        <f>VLOOKUP(B14,[1]PPTO!$I$6:$R$114,10,0)</f>
        <v>NO</v>
      </c>
      <c r="Q14" s="30" t="s">
        <v>91</v>
      </c>
      <c r="R14" s="31" t="s">
        <v>64</v>
      </c>
      <c r="S14" s="31" t="s">
        <v>106</v>
      </c>
      <c r="T14" s="31" t="s">
        <v>208</v>
      </c>
      <c r="U14" s="34" t="s">
        <v>209</v>
      </c>
      <c r="V14" s="33" t="s">
        <v>91</v>
      </c>
      <c r="W14" s="35" t="s">
        <v>210</v>
      </c>
      <c r="X14" s="32" t="s">
        <v>69</v>
      </c>
      <c r="Y14" s="32" t="s">
        <v>70</v>
      </c>
      <c r="Z14" s="32" t="s">
        <v>174</v>
      </c>
      <c r="AA14" s="36">
        <v>2905</v>
      </c>
      <c r="AB14" s="54"/>
      <c r="AC14" s="55"/>
      <c r="AD14" s="40"/>
      <c r="AE14" s="40"/>
      <c r="AF14" s="40"/>
      <c r="AG14" s="40"/>
      <c r="AH14" s="40"/>
      <c r="AI14" s="40"/>
      <c r="AJ14" s="40"/>
      <c r="AK14" s="42"/>
      <c r="AL14" s="40"/>
      <c r="AM14" s="40"/>
      <c r="AN14" s="40"/>
      <c r="AO14" s="40"/>
      <c r="AP14" s="40"/>
      <c r="AQ14" s="40"/>
      <c r="AR14" s="40"/>
      <c r="AS14" s="40"/>
      <c r="AT14" s="40"/>
      <c r="AU14" s="40"/>
      <c r="AV14" s="40"/>
      <c r="AW14" s="40"/>
      <c r="AX14" s="40"/>
      <c r="AY14" s="40"/>
      <c r="AZ14" s="43"/>
      <c r="BA14" s="44" t="s">
        <v>124</v>
      </c>
      <c r="BB14" s="45" t="s">
        <v>211</v>
      </c>
      <c r="BC14" s="46" t="s">
        <v>136</v>
      </c>
      <c r="BD14" s="31" t="s">
        <v>76</v>
      </c>
      <c r="BE14" s="31" t="s">
        <v>76</v>
      </c>
      <c r="BF14" s="47" t="s">
        <v>212</v>
      </c>
      <c r="BG14" s="46" t="s">
        <v>165</v>
      </c>
      <c r="BH14" s="46" t="s">
        <v>139</v>
      </c>
      <c r="BI14" s="31" t="s">
        <v>117</v>
      </c>
      <c r="BJ14" s="31" t="s">
        <v>118</v>
      </c>
      <c r="BK14" s="57">
        <v>-26.980160000000001</v>
      </c>
      <c r="BL14" s="57">
        <v>-69.675820000000002</v>
      </c>
      <c r="BM14" s="50" t="s">
        <v>83</v>
      </c>
      <c r="BN14" s="51" t="s">
        <v>182</v>
      </c>
      <c r="BO14" s="52" t="s">
        <v>213</v>
      </c>
    </row>
    <row r="15" spans="1:86" customFormat="1" ht="72.75" customHeight="1" x14ac:dyDescent="0.3">
      <c r="A15" s="28" t="s">
        <v>62</v>
      </c>
      <c r="B15" s="29" t="s">
        <v>214</v>
      </c>
      <c r="C15" s="30"/>
      <c r="D15" s="31"/>
      <c r="E15" s="31"/>
      <c r="F15" s="31"/>
      <c r="G15" s="31"/>
      <c r="H15" s="31"/>
      <c r="I15" s="31"/>
      <c r="J15" s="31"/>
      <c r="K15" s="31"/>
      <c r="L15" s="31"/>
      <c r="M15" s="31" t="s">
        <v>61</v>
      </c>
      <c r="N15" s="31" t="s">
        <v>61</v>
      </c>
      <c r="O15" s="33" t="str">
        <f>VLOOKUP(B15,[1]PPTO!$I$6:$Q$103,8,0)</f>
        <v>NO</v>
      </c>
      <c r="P15" s="33" t="str">
        <f>VLOOKUP(B15,[1]PPTO!$I$6:$R$114,10,0)</f>
        <v>SI</v>
      </c>
      <c r="Q15" s="30" t="str">
        <f>VLOOKUP(B15,[1]PPTO!$I$6:$T$103,3,0)</f>
        <v>Australia</v>
      </c>
      <c r="R15" s="31" t="str">
        <f>VLOOKUP(B15,[1]PPTO!$I$6:$T$103,12,0)</f>
        <v>Junior</v>
      </c>
      <c r="S15" s="31" t="s">
        <v>65</v>
      </c>
      <c r="T15" s="31" t="s">
        <v>215</v>
      </c>
      <c r="U15" s="34" t="s">
        <v>216</v>
      </c>
      <c r="V15" s="33" t="s">
        <v>63</v>
      </c>
      <c r="W15" s="35" t="s">
        <v>217</v>
      </c>
      <c r="X15" s="32" t="s">
        <v>70</v>
      </c>
      <c r="Y15" s="32" t="s">
        <v>132</v>
      </c>
      <c r="Z15" s="32" t="s">
        <v>218</v>
      </c>
      <c r="AA15" s="36">
        <v>4550</v>
      </c>
      <c r="AB15" s="54"/>
      <c r="AC15" s="55"/>
      <c r="AD15" s="40"/>
      <c r="AE15" s="40">
        <v>6.79</v>
      </c>
      <c r="AF15" s="40"/>
      <c r="AG15" s="40"/>
      <c r="AH15" s="40"/>
      <c r="AI15" s="40">
        <v>0.53</v>
      </c>
      <c r="AJ15" s="40">
        <v>11.7</v>
      </c>
      <c r="AK15" s="42"/>
      <c r="AL15" s="40">
        <v>9.74</v>
      </c>
      <c r="AM15" s="40"/>
      <c r="AN15" s="40"/>
      <c r="AO15" s="40"/>
      <c r="AP15" s="40"/>
      <c r="AQ15" s="40">
        <v>35</v>
      </c>
      <c r="AR15" s="40"/>
      <c r="AS15" s="40"/>
      <c r="AT15" s="40"/>
      <c r="AU15" s="40"/>
      <c r="AV15" s="40"/>
      <c r="AW15" s="40"/>
      <c r="AX15" s="40"/>
      <c r="AY15" s="40"/>
      <c r="AZ15" s="43"/>
      <c r="BA15" s="44" t="s">
        <v>135</v>
      </c>
      <c r="BB15" s="45" t="s">
        <v>219</v>
      </c>
      <c r="BC15" s="46" t="s">
        <v>136</v>
      </c>
      <c r="BD15" s="31" t="s">
        <v>77</v>
      </c>
      <c r="BE15" s="31" t="s">
        <v>77</v>
      </c>
      <c r="BF15" s="47" t="s">
        <v>220</v>
      </c>
      <c r="BG15" s="46" t="s">
        <v>221</v>
      </c>
      <c r="BH15" s="46" t="s">
        <v>166</v>
      </c>
      <c r="BI15" s="31" t="s">
        <v>222</v>
      </c>
      <c r="BJ15" s="31" t="s">
        <v>223</v>
      </c>
      <c r="BK15" s="57">
        <v>-46.301270000000002</v>
      </c>
      <c r="BL15" s="57" t="s">
        <v>224</v>
      </c>
      <c r="BM15" s="50" t="s">
        <v>83</v>
      </c>
      <c r="BN15" s="51" t="s">
        <v>225</v>
      </c>
      <c r="BO15" s="52" t="s">
        <v>226</v>
      </c>
    </row>
    <row r="16" spans="1:86" customFormat="1" ht="54" customHeight="1" x14ac:dyDescent="0.3">
      <c r="A16" s="28"/>
      <c r="B16" s="29" t="s">
        <v>214</v>
      </c>
      <c r="C16" s="30"/>
      <c r="D16" s="31"/>
      <c r="E16" s="31"/>
      <c r="F16" s="31"/>
      <c r="G16" s="31"/>
      <c r="H16" s="31"/>
      <c r="I16" s="31"/>
      <c r="J16" s="31"/>
      <c r="K16" s="31"/>
      <c r="L16" s="31"/>
      <c r="M16" s="31" t="s">
        <v>61</v>
      </c>
      <c r="N16" s="31" t="s">
        <v>61</v>
      </c>
      <c r="O16" s="33" t="str">
        <f>VLOOKUP(B16,[1]PPTO!$I$6:$Q$103,8,0)</f>
        <v>NO</v>
      </c>
      <c r="P16" s="33" t="str">
        <f>VLOOKUP(B16,[1]PPTO!$I$6:$R$114,10,0)</f>
        <v>SI</v>
      </c>
      <c r="Q16" s="30" t="str">
        <f>VLOOKUP(B16,[1]PPTO!$I$6:$T$103,3,0)</f>
        <v>Australia</v>
      </c>
      <c r="R16" s="31" t="str">
        <f>VLOOKUP(B16,[1]PPTO!$I$6:$T$103,12,0)</f>
        <v>Junior</v>
      </c>
      <c r="S16" s="31" t="s">
        <v>65</v>
      </c>
      <c r="T16" s="31" t="s">
        <v>215</v>
      </c>
      <c r="U16" s="34" t="s">
        <v>216</v>
      </c>
      <c r="V16" s="33" t="s">
        <v>63</v>
      </c>
      <c r="W16" s="35" t="s">
        <v>227</v>
      </c>
      <c r="X16" s="32" t="s">
        <v>70</v>
      </c>
      <c r="Y16" s="32" t="s">
        <v>132</v>
      </c>
      <c r="Z16" s="32" t="s">
        <v>218</v>
      </c>
      <c r="AA16" s="36">
        <v>2260</v>
      </c>
      <c r="AB16" s="54"/>
      <c r="AC16" s="55"/>
      <c r="AD16" s="40"/>
      <c r="AE16" s="40"/>
      <c r="AF16" s="40"/>
      <c r="AG16" s="40"/>
      <c r="AH16" s="40"/>
      <c r="AI16" s="40">
        <v>2.58</v>
      </c>
      <c r="AJ16" s="40">
        <v>181</v>
      </c>
      <c r="AK16" s="42"/>
      <c r="AL16" s="40">
        <v>8.5</v>
      </c>
      <c r="AM16" s="40"/>
      <c r="AN16" s="40"/>
      <c r="AO16" s="40"/>
      <c r="AP16" s="40"/>
      <c r="AQ16" s="40">
        <v>4.1500000000000004</v>
      </c>
      <c r="AR16" s="40"/>
      <c r="AS16" s="40"/>
      <c r="AT16" s="40"/>
      <c r="AU16" s="40"/>
      <c r="AV16" s="40"/>
      <c r="AW16" s="40"/>
      <c r="AX16" s="40"/>
      <c r="AY16" s="40"/>
      <c r="AZ16" s="43"/>
      <c r="BA16" s="44" t="s">
        <v>135</v>
      </c>
      <c r="BB16" s="45" t="s">
        <v>219</v>
      </c>
      <c r="BC16" s="46" t="s">
        <v>136</v>
      </c>
      <c r="BD16" s="31" t="s">
        <v>77</v>
      </c>
      <c r="BE16" s="31" t="s">
        <v>77</v>
      </c>
      <c r="BF16" s="47" t="s">
        <v>228</v>
      </c>
      <c r="BG16" s="46" t="s">
        <v>221</v>
      </c>
      <c r="BH16" s="46" t="s">
        <v>166</v>
      </c>
      <c r="BI16" s="31" t="s">
        <v>222</v>
      </c>
      <c r="BJ16" s="31" t="s">
        <v>223</v>
      </c>
      <c r="BK16" s="57">
        <v>-46.701279999999997</v>
      </c>
      <c r="BL16" s="57" t="s">
        <v>229</v>
      </c>
      <c r="BM16" s="50" t="s">
        <v>83</v>
      </c>
      <c r="BN16" s="51" t="s">
        <v>225</v>
      </c>
      <c r="BO16" s="52" t="s">
        <v>230</v>
      </c>
    </row>
    <row r="17" spans="1:67" customFormat="1" ht="54" customHeight="1" x14ac:dyDescent="0.3">
      <c r="A17" s="28"/>
      <c r="B17" s="29" t="s">
        <v>214</v>
      </c>
      <c r="C17" s="30"/>
      <c r="D17" s="31"/>
      <c r="E17" s="31"/>
      <c r="F17" s="31"/>
      <c r="G17" s="31"/>
      <c r="H17" s="31"/>
      <c r="I17" s="31"/>
      <c r="J17" s="31"/>
      <c r="K17" s="31"/>
      <c r="L17" s="31"/>
      <c r="M17" s="31" t="s">
        <v>61</v>
      </c>
      <c r="N17" s="31" t="s">
        <v>61</v>
      </c>
      <c r="O17" s="33" t="str">
        <f>VLOOKUP(B17,[1]PPTO!$I$6:$Q$103,8,0)</f>
        <v>NO</v>
      </c>
      <c r="P17" s="33" t="str">
        <f>VLOOKUP(B17,[1]PPTO!$I$6:$R$114,10,0)</f>
        <v>SI</v>
      </c>
      <c r="Q17" s="30" t="str">
        <f>VLOOKUP(B17,[1]PPTO!$I$6:$T$103,3,0)</f>
        <v>Australia</v>
      </c>
      <c r="R17" s="31" t="str">
        <f>VLOOKUP(B17,[1]PPTO!$I$6:$T$103,12,0)</f>
        <v>Junior</v>
      </c>
      <c r="S17" s="31" t="s">
        <v>65</v>
      </c>
      <c r="T17" s="31" t="s">
        <v>215</v>
      </c>
      <c r="U17" s="34" t="s">
        <v>216</v>
      </c>
      <c r="V17" s="33" t="s">
        <v>63</v>
      </c>
      <c r="W17" s="35" t="s">
        <v>231</v>
      </c>
      <c r="X17" s="32" t="s">
        <v>70</v>
      </c>
      <c r="Y17" s="32" t="s">
        <v>132</v>
      </c>
      <c r="Z17" s="32" t="s">
        <v>218</v>
      </c>
      <c r="AA17" s="36">
        <v>29500</v>
      </c>
      <c r="AB17" s="54"/>
      <c r="AC17" s="55"/>
      <c r="AD17" s="40" t="s">
        <v>232</v>
      </c>
      <c r="AE17" s="40"/>
      <c r="AF17" s="40"/>
      <c r="AG17" s="40"/>
      <c r="AH17" s="40"/>
      <c r="AI17" s="40" t="s">
        <v>233</v>
      </c>
      <c r="AJ17" s="40">
        <v>146</v>
      </c>
      <c r="AK17" s="42"/>
      <c r="AL17" s="40"/>
      <c r="AM17" s="40"/>
      <c r="AN17" s="40"/>
      <c r="AO17" s="40"/>
      <c r="AP17" s="40"/>
      <c r="AQ17" s="40"/>
      <c r="AR17" s="40"/>
      <c r="AS17" s="40"/>
      <c r="AT17" s="40"/>
      <c r="AU17" s="40"/>
      <c r="AV17" s="40"/>
      <c r="AW17" s="40"/>
      <c r="AX17" s="40"/>
      <c r="AY17" s="40"/>
      <c r="AZ17" s="43"/>
      <c r="BA17" s="44" t="s">
        <v>135</v>
      </c>
      <c r="BB17" s="45" t="s">
        <v>219</v>
      </c>
      <c r="BC17" s="46" t="s">
        <v>136</v>
      </c>
      <c r="BD17" s="31" t="s">
        <v>76</v>
      </c>
      <c r="BE17" s="31" t="s">
        <v>77</v>
      </c>
      <c r="BF17" s="47" t="s">
        <v>234</v>
      </c>
      <c r="BG17" s="46" t="s">
        <v>221</v>
      </c>
      <c r="BH17" s="46" t="s">
        <v>166</v>
      </c>
      <c r="BI17" s="31" t="s">
        <v>222</v>
      </c>
      <c r="BJ17" s="31" t="s">
        <v>223</v>
      </c>
      <c r="BK17" s="57">
        <v>-46.54674</v>
      </c>
      <c r="BL17" s="57">
        <v>-71.993030000000005</v>
      </c>
      <c r="BM17" s="50" t="s">
        <v>83</v>
      </c>
      <c r="BN17" s="51" t="s">
        <v>225</v>
      </c>
      <c r="BO17" s="52" t="s">
        <v>235</v>
      </c>
    </row>
    <row r="18" spans="1:67" customFormat="1" ht="54" customHeight="1" x14ac:dyDescent="0.3">
      <c r="A18" s="28" t="str">
        <f>P18</f>
        <v>NO</v>
      </c>
      <c r="B18" s="29" t="s">
        <v>236</v>
      </c>
      <c r="C18" s="30"/>
      <c r="D18" s="31"/>
      <c r="E18" s="31"/>
      <c r="F18" s="31"/>
      <c r="G18" s="31"/>
      <c r="H18" s="31"/>
      <c r="I18" s="31"/>
      <c r="J18" s="31"/>
      <c r="K18" s="31" t="s">
        <v>105</v>
      </c>
      <c r="L18" s="31" t="s">
        <v>61</v>
      </c>
      <c r="M18" s="31" t="s">
        <v>61</v>
      </c>
      <c r="N18" s="31" t="s">
        <v>61</v>
      </c>
      <c r="O18" s="33" t="s">
        <v>61</v>
      </c>
      <c r="P18" s="33" t="s">
        <v>61</v>
      </c>
      <c r="Q18" s="30" t="s">
        <v>87</v>
      </c>
      <c r="R18" s="31" t="s">
        <v>64</v>
      </c>
      <c r="S18" s="31" t="s">
        <v>237</v>
      </c>
      <c r="T18" s="31"/>
      <c r="U18" s="34"/>
      <c r="V18" s="33" t="s">
        <v>87</v>
      </c>
      <c r="W18" s="35" t="s">
        <v>238</v>
      </c>
      <c r="X18" s="32" t="s">
        <v>239</v>
      </c>
      <c r="Y18" s="32" t="s">
        <v>69</v>
      </c>
      <c r="Z18" s="32" t="s">
        <v>240</v>
      </c>
      <c r="AA18" s="36"/>
      <c r="AB18" s="54"/>
      <c r="AC18" s="55"/>
      <c r="AD18" s="40"/>
      <c r="AE18" s="40"/>
      <c r="AF18" s="40"/>
      <c r="AG18" s="40"/>
      <c r="AH18" s="40"/>
      <c r="AI18" s="40"/>
      <c r="AJ18" s="40"/>
      <c r="AK18" s="42"/>
      <c r="AL18" s="40"/>
      <c r="AM18" s="40"/>
      <c r="AN18" s="40"/>
      <c r="AO18" s="40"/>
      <c r="AP18" s="40"/>
      <c r="AQ18" s="40"/>
      <c r="AR18" s="40"/>
      <c r="AS18" s="40"/>
      <c r="AT18" s="40"/>
      <c r="AU18" s="40"/>
      <c r="AV18" s="40"/>
      <c r="AW18" s="40"/>
      <c r="AX18" s="40"/>
      <c r="AY18" s="40"/>
      <c r="AZ18" s="43"/>
      <c r="BA18" s="44" t="s">
        <v>241</v>
      </c>
      <c r="BB18" s="45"/>
      <c r="BC18" s="46" t="s">
        <v>136</v>
      </c>
      <c r="BD18" s="31" t="s">
        <v>77</v>
      </c>
      <c r="BE18" s="31" t="s">
        <v>77</v>
      </c>
      <c r="BF18" s="47" t="s">
        <v>242</v>
      </c>
      <c r="BG18" s="46" t="s">
        <v>177</v>
      </c>
      <c r="BH18" s="46" t="s">
        <v>178</v>
      </c>
      <c r="BI18" s="31" t="s">
        <v>243</v>
      </c>
      <c r="BJ18" s="31" t="s">
        <v>244</v>
      </c>
      <c r="BK18" s="57">
        <v>-32.301839999999999</v>
      </c>
      <c r="BL18" s="57" t="s">
        <v>245</v>
      </c>
      <c r="BM18" s="50" t="s">
        <v>83</v>
      </c>
      <c r="BN18" s="51"/>
      <c r="BO18" s="52" t="s">
        <v>246</v>
      </c>
    </row>
    <row r="19" spans="1:67" customFormat="1" ht="72" x14ac:dyDescent="0.3">
      <c r="A19" s="28" t="s">
        <v>61</v>
      </c>
      <c r="B19" s="29" t="s">
        <v>247</v>
      </c>
      <c r="C19" s="30"/>
      <c r="D19" s="31"/>
      <c r="E19" s="31"/>
      <c r="F19" s="31"/>
      <c r="G19" s="31"/>
      <c r="H19" s="31"/>
      <c r="I19" s="31"/>
      <c r="J19" s="31"/>
      <c r="K19" s="31"/>
      <c r="L19" s="31"/>
      <c r="M19" s="53"/>
      <c r="N19" s="53" t="s">
        <v>61</v>
      </c>
      <c r="O19" s="33" t="s">
        <v>61</v>
      </c>
      <c r="P19" s="33" t="s">
        <v>61</v>
      </c>
      <c r="Q19" s="30" t="s">
        <v>63</v>
      </c>
      <c r="R19" s="31" t="s">
        <v>64</v>
      </c>
      <c r="S19" s="31" t="s">
        <v>65</v>
      </c>
      <c r="T19" s="31" t="s">
        <v>248</v>
      </c>
      <c r="U19" s="34" t="s">
        <v>249</v>
      </c>
      <c r="V19" s="33" t="s">
        <v>63</v>
      </c>
      <c r="W19" s="35" t="s">
        <v>250</v>
      </c>
      <c r="X19" s="32" t="s">
        <v>69</v>
      </c>
      <c r="Y19" s="32"/>
      <c r="Z19" s="32" t="s">
        <v>251</v>
      </c>
      <c r="AA19" s="36"/>
      <c r="AB19" s="54"/>
      <c r="AC19" s="55"/>
      <c r="AD19" s="40"/>
      <c r="AE19" s="40"/>
      <c r="AF19" s="40"/>
      <c r="AG19" s="40"/>
      <c r="AH19" s="40"/>
      <c r="AI19" s="40"/>
      <c r="AJ19" s="40"/>
      <c r="AK19" s="42"/>
      <c r="AL19" s="40"/>
      <c r="AM19" s="40"/>
      <c r="AN19" s="40"/>
      <c r="AO19" s="40"/>
      <c r="AP19" s="40"/>
      <c r="AQ19" s="40"/>
      <c r="AR19" s="40"/>
      <c r="AS19" s="40"/>
      <c r="AT19" s="40"/>
      <c r="AU19" s="40"/>
      <c r="AV19" s="40"/>
      <c r="AW19" s="40"/>
      <c r="AX19" s="40"/>
      <c r="AY19" s="40"/>
      <c r="AZ19" s="43"/>
      <c r="BA19" s="44" t="s">
        <v>124</v>
      </c>
      <c r="BB19" s="45"/>
      <c r="BC19" s="46" t="s">
        <v>113</v>
      </c>
      <c r="BD19" s="31" t="s">
        <v>77</v>
      </c>
      <c r="BE19" s="31" t="s">
        <v>77</v>
      </c>
      <c r="BF19" s="47" t="s">
        <v>252</v>
      </c>
      <c r="BG19" s="46" t="s">
        <v>165</v>
      </c>
      <c r="BH19" s="46" t="s">
        <v>166</v>
      </c>
      <c r="BI19" s="31" t="s">
        <v>151</v>
      </c>
      <c r="BJ19" s="31" t="s">
        <v>167</v>
      </c>
      <c r="BK19" s="57">
        <v>-19.842950999999999</v>
      </c>
      <c r="BL19" s="57">
        <v>-69.068077000000002</v>
      </c>
      <c r="BM19" s="50" t="s">
        <v>83</v>
      </c>
      <c r="BN19" s="51" t="s">
        <v>253</v>
      </c>
      <c r="BO19" s="52" t="s">
        <v>254</v>
      </c>
    </row>
    <row r="20" spans="1:67" customFormat="1" ht="54" customHeight="1" x14ac:dyDescent="0.3">
      <c r="A20" s="28" t="str">
        <f>P20</f>
        <v>SI</v>
      </c>
      <c r="B20" s="29" t="s">
        <v>255</v>
      </c>
      <c r="C20" s="30"/>
      <c r="D20" s="31"/>
      <c r="E20" s="31"/>
      <c r="F20" s="31"/>
      <c r="G20" s="31"/>
      <c r="H20" s="31"/>
      <c r="I20" s="31"/>
      <c r="J20" s="31"/>
      <c r="K20" s="31"/>
      <c r="L20" s="31"/>
      <c r="M20" s="53" t="s">
        <v>62</v>
      </c>
      <c r="N20" s="53" t="s">
        <v>62</v>
      </c>
      <c r="O20" s="33" t="str">
        <f>VLOOKUP(B20,[1]PPTO!$I$6:$Q$103,8,0)</f>
        <v>SI</v>
      </c>
      <c r="P20" s="33" t="str">
        <f>VLOOKUP(B20,[1]PPTO!$I$6:$R$114,10,0)</f>
        <v>SI</v>
      </c>
      <c r="Q20" s="30" t="s">
        <v>91</v>
      </c>
      <c r="R20" s="31" t="s">
        <v>64</v>
      </c>
      <c r="S20" s="31" t="s">
        <v>256</v>
      </c>
      <c r="T20" s="31" t="s">
        <v>257</v>
      </c>
      <c r="U20" s="34" t="s">
        <v>258</v>
      </c>
      <c r="V20" s="33" t="s">
        <v>91</v>
      </c>
      <c r="W20" s="35" t="s">
        <v>259</v>
      </c>
      <c r="X20" s="32" t="s">
        <v>70</v>
      </c>
      <c r="Y20" s="32" t="s">
        <v>132</v>
      </c>
      <c r="Z20" s="32"/>
      <c r="AA20" s="36">
        <v>3840</v>
      </c>
      <c r="AB20" s="54"/>
      <c r="AC20" s="55"/>
      <c r="AD20" s="40"/>
      <c r="AE20" s="40"/>
      <c r="AF20" s="40"/>
      <c r="AG20" s="40"/>
      <c r="AH20" s="40"/>
      <c r="AI20" s="40"/>
      <c r="AJ20" s="40"/>
      <c r="AK20" s="42"/>
      <c r="AL20" s="40"/>
      <c r="AM20" s="40"/>
      <c r="AN20" s="40"/>
      <c r="AO20" s="40"/>
      <c r="AP20" s="40"/>
      <c r="AQ20" s="40"/>
      <c r="AR20" s="40"/>
      <c r="AS20" s="40"/>
      <c r="AT20" s="40"/>
      <c r="AU20" s="40"/>
      <c r="AV20" s="40"/>
      <c r="AW20" s="40"/>
      <c r="AX20" s="40"/>
      <c r="AY20" s="40"/>
      <c r="AZ20" s="43"/>
      <c r="BA20" s="44" t="s">
        <v>135</v>
      </c>
      <c r="BB20" s="45" t="s">
        <v>260</v>
      </c>
      <c r="BC20" s="46" t="s">
        <v>113</v>
      </c>
      <c r="BD20" s="31" t="s">
        <v>77</v>
      </c>
      <c r="BE20" s="31" t="s">
        <v>77</v>
      </c>
      <c r="BF20" s="47" t="s">
        <v>261</v>
      </c>
      <c r="BG20" s="46" t="s">
        <v>262</v>
      </c>
      <c r="BH20" s="46" t="s">
        <v>263</v>
      </c>
      <c r="BI20" s="31" t="s">
        <v>140</v>
      </c>
      <c r="BJ20" s="31" t="s">
        <v>264</v>
      </c>
      <c r="BK20" s="57" t="s">
        <v>265</v>
      </c>
      <c r="BL20" s="57" t="s">
        <v>266</v>
      </c>
      <c r="BM20" s="50" t="s">
        <v>205</v>
      </c>
      <c r="BN20" s="51" t="s">
        <v>267</v>
      </c>
      <c r="BO20" s="52" t="s">
        <v>268</v>
      </c>
    </row>
    <row r="21" spans="1:67" customFormat="1" ht="156" x14ac:dyDescent="0.3">
      <c r="A21" s="28" t="str">
        <f>P21</f>
        <v>SI</v>
      </c>
      <c r="B21" s="29" t="s">
        <v>269</v>
      </c>
      <c r="C21" s="30" t="s">
        <v>105</v>
      </c>
      <c r="D21" s="31" t="s">
        <v>105</v>
      </c>
      <c r="E21" s="31" t="s">
        <v>105</v>
      </c>
      <c r="F21" s="31" t="s">
        <v>105</v>
      </c>
      <c r="G21" s="31" t="s">
        <v>105</v>
      </c>
      <c r="H21" s="31" t="s">
        <v>105</v>
      </c>
      <c r="I21" s="31" t="s">
        <v>105</v>
      </c>
      <c r="J21" s="31" t="s">
        <v>61</v>
      </c>
      <c r="K21" s="31" t="s">
        <v>61</v>
      </c>
      <c r="L21" s="31" t="s">
        <v>62</v>
      </c>
      <c r="M21" s="31" t="s">
        <v>62</v>
      </c>
      <c r="N21" s="31" t="s">
        <v>62</v>
      </c>
      <c r="O21" s="33" t="str">
        <f>VLOOKUP(B21,[1]PPTO!$I$6:$Q$103,8,0)</f>
        <v>SI</v>
      </c>
      <c r="P21" s="33" t="str">
        <f>VLOOKUP(B21,[1]PPTO!$I$6:$R$114,10,0)</f>
        <v>SI</v>
      </c>
      <c r="Q21" s="30" t="s">
        <v>91</v>
      </c>
      <c r="R21" s="31" t="s">
        <v>64</v>
      </c>
      <c r="S21" s="31" t="s">
        <v>106</v>
      </c>
      <c r="T21" s="31" t="s">
        <v>270</v>
      </c>
      <c r="U21" s="34" t="s">
        <v>271</v>
      </c>
      <c r="V21" s="33" t="s">
        <v>91</v>
      </c>
      <c r="W21" s="35" t="s">
        <v>272</v>
      </c>
      <c r="X21" s="32" t="s">
        <v>69</v>
      </c>
      <c r="Y21" s="32" t="s">
        <v>273</v>
      </c>
      <c r="Z21" s="32" t="s">
        <v>274</v>
      </c>
      <c r="AA21" s="36"/>
      <c r="AB21" s="59" t="s">
        <v>275</v>
      </c>
      <c r="AC21" s="55"/>
      <c r="AD21" s="40" t="s">
        <v>276</v>
      </c>
      <c r="AE21" s="40">
        <v>0.59</v>
      </c>
      <c r="AF21" s="40"/>
      <c r="AG21" s="40"/>
      <c r="AH21" s="40"/>
      <c r="AI21" s="40">
        <v>0.19</v>
      </c>
      <c r="AJ21" s="40">
        <v>0.9</v>
      </c>
      <c r="AK21" s="42"/>
      <c r="AL21" s="40"/>
      <c r="AM21" s="40"/>
      <c r="AN21" s="40"/>
      <c r="AO21" s="40"/>
      <c r="AP21" s="40"/>
      <c r="AQ21" s="40"/>
      <c r="AR21" s="40"/>
      <c r="AS21" s="40"/>
      <c r="AT21" s="40"/>
      <c r="AU21" s="40"/>
      <c r="AV21" s="40"/>
      <c r="AW21" s="40"/>
      <c r="AX21" s="40"/>
      <c r="AY21" s="40"/>
      <c r="AZ21" s="43"/>
      <c r="BA21" s="44" t="s">
        <v>111</v>
      </c>
      <c r="BB21" s="45" t="s">
        <v>277</v>
      </c>
      <c r="BC21" s="46" t="s">
        <v>75</v>
      </c>
      <c r="BD21" s="31" t="s">
        <v>77</v>
      </c>
      <c r="BE21" s="31" t="s">
        <v>77</v>
      </c>
      <c r="BF21" s="47" t="s">
        <v>278</v>
      </c>
      <c r="BG21" s="46"/>
      <c r="BH21" s="46" t="s">
        <v>166</v>
      </c>
      <c r="BI21" s="31" t="s">
        <v>117</v>
      </c>
      <c r="BJ21" s="31" t="s">
        <v>279</v>
      </c>
      <c r="BK21" s="57">
        <v>-29.130050000000001</v>
      </c>
      <c r="BL21" s="57" t="s">
        <v>280</v>
      </c>
      <c r="BM21" s="50" t="s">
        <v>83</v>
      </c>
      <c r="BN21" s="51" t="s">
        <v>281</v>
      </c>
      <c r="BO21" s="52" t="s">
        <v>282</v>
      </c>
    </row>
    <row r="22" spans="1:67" customFormat="1" ht="54" customHeight="1" x14ac:dyDescent="0.3">
      <c r="A22" s="28" t="str">
        <f>P22</f>
        <v>NO</v>
      </c>
      <c r="B22" s="29" t="s">
        <v>283</v>
      </c>
      <c r="C22" s="30"/>
      <c r="D22" s="31"/>
      <c r="E22" s="31"/>
      <c r="F22" s="31"/>
      <c r="G22" s="31"/>
      <c r="H22" s="31"/>
      <c r="I22" s="31"/>
      <c r="J22" s="31"/>
      <c r="K22" s="31"/>
      <c r="L22" s="31" t="s">
        <v>61</v>
      </c>
      <c r="M22" s="31" t="s">
        <v>61</v>
      </c>
      <c r="N22" s="31" t="s">
        <v>61</v>
      </c>
      <c r="O22" s="33" t="s">
        <v>61</v>
      </c>
      <c r="P22" s="33" t="s">
        <v>61</v>
      </c>
      <c r="Q22" s="30" t="s">
        <v>284</v>
      </c>
      <c r="R22" s="31" t="s">
        <v>285</v>
      </c>
      <c r="S22" s="31" t="s">
        <v>286</v>
      </c>
      <c r="T22" s="31" t="s">
        <v>287</v>
      </c>
      <c r="U22" s="34" t="s">
        <v>288</v>
      </c>
      <c r="V22" s="33" t="s">
        <v>284</v>
      </c>
      <c r="W22" s="35" t="s">
        <v>289</v>
      </c>
      <c r="X22" s="32" t="s">
        <v>70</v>
      </c>
      <c r="Y22" s="32" t="s">
        <v>69</v>
      </c>
      <c r="Z22" s="32" t="s">
        <v>290</v>
      </c>
      <c r="AA22" s="36">
        <v>10500</v>
      </c>
      <c r="AB22" s="54"/>
      <c r="AC22" s="55"/>
      <c r="AD22" s="40"/>
      <c r="AE22" s="40"/>
      <c r="AF22" s="40"/>
      <c r="AG22" s="40"/>
      <c r="AH22" s="40"/>
      <c r="AI22" s="40"/>
      <c r="AJ22" s="40"/>
      <c r="AK22" s="42"/>
      <c r="AL22" s="40"/>
      <c r="AM22" s="40"/>
      <c r="AN22" s="40"/>
      <c r="AO22" s="40"/>
      <c r="AP22" s="40"/>
      <c r="AQ22" s="40"/>
      <c r="AR22" s="40"/>
      <c r="AS22" s="40"/>
      <c r="AT22" s="40"/>
      <c r="AU22" s="40"/>
      <c r="AV22" s="40"/>
      <c r="AW22" s="40"/>
      <c r="AX22" s="40"/>
      <c r="AY22" s="40"/>
      <c r="AZ22" s="43"/>
      <c r="BA22" s="44" t="s">
        <v>291</v>
      </c>
      <c r="BB22" s="45"/>
      <c r="BC22" s="46" t="s">
        <v>136</v>
      </c>
      <c r="BD22" s="31" t="s">
        <v>77</v>
      </c>
      <c r="BE22" s="31" t="s">
        <v>77</v>
      </c>
      <c r="BF22" s="47" t="s">
        <v>292</v>
      </c>
      <c r="BG22" s="46"/>
      <c r="BH22" s="46" t="s">
        <v>293</v>
      </c>
      <c r="BI22" s="31" t="s">
        <v>294</v>
      </c>
      <c r="BJ22" s="31" t="s">
        <v>295</v>
      </c>
      <c r="BK22" s="56">
        <v>-33.303849999999997</v>
      </c>
      <c r="BL22" s="56">
        <v>-70.985479999999995</v>
      </c>
      <c r="BM22" s="50" t="s">
        <v>83</v>
      </c>
      <c r="BN22" s="51" t="s">
        <v>296</v>
      </c>
      <c r="BO22" s="52" t="s">
        <v>297</v>
      </c>
    </row>
    <row r="23" spans="1:67" customFormat="1" ht="54" customHeight="1" x14ac:dyDescent="0.3">
      <c r="A23" s="28" t="str">
        <f>P23</f>
        <v>SI</v>
      </c>
      <c r="B23" s="29" t="s">
        <v>298</v>
      </c>
      <c r="C23" s="30" t="s">
        <v>62</v>
      </c>
      <c r="D23" s="31" t="s">
        <v>62</v>
      </c>
      <c r="E23" s="31" t="s">
        <v>62</v>
      </c>
      <c r="F23" s="31" t="s">
        <v>62</v>
      </c>
      <c r="G23" s="31" t="s">
        <v>62</v>
      </c>
      <c r="H23" s="31" t="s">
        <v>62</v>
      </c>
      <c r="I23" s="31" t="s">
        <v>61</v>
      </c>
      <c r="J23" s="31" t="s">
        <v>62</v>
      </c>
      <c r="K23" s="31" t="s">
        <v>62</v>
      </c>
      <c r="L23" s="31" t="s">
        <v>62</v>
      </c>
      <c r="M23" s="60" t="s">
        <v>62</v>
      </c>
      <c r="N23" s="60" t="s">
        <v>62</v>
      </c>
      <c r="O23" s="33" t="str">
        <f>VLOOKUP(B23,[1]PPTO!$I$6:$Q$103,8,0)</f>
        <v>SI</v>
      </c>
      <c r="P23" s="33" t="str">
        <f>VLOOKUP(B23,[1]PPTO!$I$6:$R$114,10,0)</f>
        <v>SI</v>
      </c>
      <c r="Q23" s="30" t="s">
        <v>63</v>
      </c>
      <c r="R23" s="31" t="s">
        <v>285</v>
      </c>
      <c r="S23" s="31" t="s">
        <v>299</v>
      </c>
      <c r="T23" s="31" t="s">
        <v>300</v>
      </c>
      <c r="U23" s="34" t="s">
        <v>301</v>
      </c>
      <c r="V23" s="33" t="s">
        <v>63</v>
      </c>
      <c r="W23" s="35" t="s">
        <v>302</v>
      </c>
      <c r="X23" s="32" t="s">
        <v>70</v>
      </c>
      <c r="Y23" s="32" t="s">
        <v>303</v>
      </c>
      <c r="Z23" s="32" t="s">
        <v>304</v>
      </c>
      <c r="AA23" s="36"/>
      <c r="AB23" s="54"/>
      <c r="AC23" s="55"/>
      <c r="AD23" s="40"/>
      <c r="AE23" s="40"/>
      <c r="AF23" s="40"/>
      <c r="AG23" s="40"/>
      <c r="AH23" s="40"/>
      <c r="AI23" s="40"/>
      <c r="AJ23" s="40"/>
      <c r="AK23" s="42"/>
      <c r="AL23" s="40"/>
      <c r="AM23" s="40"/>
      <c r="AN23" s="40"/>
      <c r="AO23" s="40"/>
      <c r="AP23" s="40"/>
      <c r="AQ23" s="40"/>
      <c r="AR23" s="40"/>
      <c r="AS23" s="40"/>
      <c r="AT23" s="40"/>
      <c r="AU23" s="40"/>
      <c r="AV23" s="40"/>
      <c r="AW23" s="40"/>
      <c r="AX23" s="40"/>
      <c r="AY23" s="40"/>
      <c r="AZ23" s="43"/>
      <c r="BA23" s="44" t="s">
        <v>135</v>
      </c>
      <c r="BB23" s="45" t="s">
        <v>305</v>
      </c>
      <c r="BC23" s="46" t="s">
        <v>136</v>
      </c>
      <c r="BD23" s="31" t="s">
        <v>77</v>
      </c>
      <c r="BE23" s="31" t="s">
        <v>77</v>
      </c>
      <c r="BF23" s="47" t="s">
        <v>306</v>
      </c>
      <c r="BG23" s="46" t="s">
        <v>138</v>
      </c>
      <c r="BH23" s="46" t="s">
        <v>166</v>
      </c>
      <c r="BI23" s="31" t="s">
        <v>140</v>
      </c>
      <c r="BJ23" s="31" t="s">
        <v>140</v>
      </c>
      <c r="BK23" s="56">
        <v>-24.622979999999998</v>
      </c>
      <c r="BL23" s="48" t="s">
        <v>307</v>
      </c>
      <c r="BM23" s="50" t="s">
        <v>83</v>
      </c>
      <c r="BN23" s="51" t="s">
        <v>308</v>
      </c>
      <c r="BO23" s="52"/>
    </row>
    <row r="24" spans="1:67" customFormat="1" ht="54" customHeight="1" x14ac:dyDescent="0.3">
      <c r="A24" s="28"/>
      <c r="B24" s="29" t="s">
        <v>298</v>
      </c>
      <c r="C24" s="30" t="s">
        <v>62</v>
      </c>
      <c r="D24" s="31" t="s">
        <v>62</v>
      </c>
      <c r="E24" s="31" t="s">
        <v>62</v>
      </c>
      <c r="F24" s="31" t="s">
        <v>62</v>
      </c>
      <c r="G24" s="31" t="s">
        <v>62</v>
      </c>
      <c r="H24" s="31" t="s">
        <v>62</v>
      </c>
      <c r="I24" s="31" t="s">
        <v>61</v>
      </c>
      <c r="J24" s="31" t="s">
        <v>62</v>
      </c>
      <c r="K24" s="31" t="s">
        <v>62</v>
      </c>
      <c r="L24" s="31" t="s">
        <v>62</v>
      </c>
      <c r="M24" s="60" t="s">
        <v>62</v>
      </c>
      <c r="N24" s="60" t="s">
        <v>62</v>
      </c>
      <c r="O24" s="33" t="str">
        <f>VLOOKUP(B24,[1]PPTO!$I$6:$Q$103,8,0)</f>
        <v>SI</v>
      </c>
      <c r="P24" s="33" t="str">
        <f>VLOOKUP(B24,[1]PPTO!$I$6:$R$114,10,0)</f>
        <v>SI</v>
      </c>
      <c r="Q24" s="30" t="s">
        <v>63</v>
      </c>
      <c r="R24" s="31" t="s">
        <v>285</v>
      </c>
      <c r="S24" s="31" t="s">
        <v>299</v>
      </c>
      <c r="T24" s="31" t="s">
        <v>300</v>
      </c>
      <c r="U24" s="34" t="s">
        <v>301</v>
      </c>
      <c r="V24" s="33" t="s">
        <v>63</v>
      </c>
      <c r="W24" s="35" t="s">
        <v>309</v>
      </c>
      <c r="X24" s="32" t="s">
        <v>70</v>
      </c>
      <c r="Y24" s="32" t="s">
        <v>132</v>
      </c>
      <c r="Z24" s="32" t="s">
        <v>218</v>
      </c>
      <c r="AA24" s="36"/>
      <c r="AB24" s="54"/>
      <c r="AC24" s="55"/>
      <c r="AD24" s="40"/>
      <c r="AE24" s="40"/>
      <c r="AF24" s="40"/>
      <c r="AG24" s="40"/>
      <c r="AH24" s="40"/>
      <c r="AI24" s="40"/>
      <c r="AJ24" s="40"/>
      <c r="AK24" s="42"/>
      <c r="AL24" s="40"/>
      <c r="AM24" s="40"/>
      <c r="AN24" s="40"/>
      <c r="AO24" s="40"/>
      <c r="AP24" s="40"/>
      <c r="AQ24" s="40"/>
      <c r="AR24" s="40"/>
      <c r="AS24" s="40"/>
      <c r="AT24" s="40"/>
      <c r="AU24" s="40"/>
      <c r="AV24" s="40"/>
      <c r="AW24" s="40"/>
      <c r="AX24" s="40"/>
      <c r="AY24" s="40"/>
      <c r="AZ24" s="43"/>
      <c r="BA24" s="44" t="s">
        <v>135</v>
      </c>
      <c r="BB24" s="45"/>
      <c r="BC24" s="46" t="s">
        <v>75</v>
      </c>
      <c r="BD24" s="31" t="s">
        <v>77</v>
      </c>
      <c r="BE24" s="31" t="s">
        <v>76</v>
      </c>
      <c r="BF24" s="47" t="s">
        <v>310</v>
      </c>
      <c r="BG24" s="46"/>
      <c r="BH24" s="46"/>
      <c r="BI24" s="31" t="s">
        <v>140</v>
      </c>
      <c r="BJ24" s="31" t="s">
        <v>140</v>
      </c>
      <c r="BK24" s="56">
        <v>-25.54898</v>
      </c>
      <c r="BL24" s="57">
        <v>-69.816400000000002</v>
      </c>
      <c r="BM24" s="50" t="s">
        <v>83</v>
      </c>
      <c r="BN24" s="51" t="s">
        <v>308</v>
      </c>
      <c r="BO24" s="52"/>
    </row>
    <row r="25" spans="1:67" customFormat="1" ht="54" customHeight="1" x14ac:dyDescent="0.3">
      <c r="A25" s="28"/>
      <c r="B25" s="29" t="s">
        <v>298</v>
      </c>
      <c r="C25" s="30" t="s">
        <v>62</v>
      </c>
      <c r="D25" s="31" t="s">
        <v>62</v>
      </c>
      <c r="E25" s="31" t="s">
        <v>62</v>
      </c>
      <c r="F25" s="31" t="s">
        <v>62</v>
      </c>
      <c r="G25" s="31" t="s">
        <v>62</v>
      </c>
      <c r="H25" s="31" t="s">
        <v>62</v>
      </c>
      <c r="I25" s="31" t="s">
        <v>61</v>
      </c>
      <c r="J25" s="31" t="s">
        <v>62</v>
      </c>
      <c r="K25" s="31" t="s">
        <v>62</v>
      </c>
      <c r="L25" s="31" t="s">
        <v>62</v>
      </c>
      <c r="M25" s="32" t="s">
        <v>62</v>
      </c>
      <c r="N25" s="32" t="s">
        <v>62</v>
      </c>
      <c r="O25" s="33" t="str">
        <f>VLOOKUP(B25,[1]PPTO!$I$6:$Q$103,8,0)</f>
        <v>SI</v>
      </c>
      <c r="P25" s="33" t="str">
        <f>VLOOKUP(B25,[1]PPTO!$I$6:$R$114,10,0)</f>
        <v>SI</v>
      </c>
      <c r="Q25" s="30" t="s">
        <v>63</v>
      </c>
      <c r="R25" s="31" t="s">
        <v>285</v>
      </c>
      <c r="S25" s="31" t="s">
        <v>299</v>
      </c>
      <c r="T25" s="31" t="s">
        <v>300</v>
      </c>
      <c r="U25" s="34" t="s">
        <v>301</v>
      </c>
      <c r="V25" s="33" t="s">
        <v>63</v>
      </c>
      <c r="W25" s="35" t="s">
        <v>80</v>
      </c>
      <c r="X25" s="32" t="s">
        <v>70</v>
      </c>
      <c r="Y25" s="32" t="s">
        <v>132</v>
      </c>
      <c r="Z25" s="32" t="s">
        <v>200</v>
      </c>
      <c r="AA25" s="36"/>
      <c r="AB25" s="54"/>
      <c r="AC25" s="55"/>
      <c r="AD25" s="40"/>
      <c r="AE25" s="40"/>
      <c r="AF25" s="40"/>
      <c r="AG25" s="40"/>
      <c r="AH25" s="40"/>
      <c r="AI25" s="40"/>
      <c r="AJ25" s="40"/>
      <c r="AK25" s="42"/>
      <c r="AL25" s="40"/>
      <c r="AM25" s="40"/>
      <c r="AN25" s="40"/>
      <c r="AO25" s="40"/>
      <c r="AP25" s="40"/>
      <c r="AQ25" s="40"/>
      <c r="AR25" s="40"/>
      <c r="AS25" s="40"/>
      <c r="AT25" s="40"/>
      <c r="AU25" s="40"/>
      <c r="AV25" s="40"/>
      <c r="AW25" s="40"/>
      <c r="AX25" s="40"/>
      <c r="AY25" s="40"/>
      <c r="AZ25" s="43"/>
      <c r="BA25" s="44" t="s">
        <v>135</v>
      </c>
      <c r="BB25" s="45"/>
      <c r="BC25" s="46" t="s">
        <v>136</v>
      </c>
      <c r="BD25" s="31" t="s">
        <v>76</v>
      </c>
      <c r="BE25" s="31" t="s">
        <v>77</v>
      </c>
      <c r="BF25" s="47" t="s">
        <v>311</v>
      </c>
      <c r="BG25" s="46" t="s">
        <v>138</v>
      </c>
      <c r="BH25" s="46" t="s">
        <v>150</v>
      </c>
      <c r="BI25" s="31" t="s">
        <v>140</v>
      </c>
      <c r="BJ25" s="31" t="s">
        <v>140</v>
      </c>
      <c r="BK25" s="56">
        <v>-23.984000000000002</v>
      </c>
      <c r="BL25" s="61">
        <v>-69.5</v>
      </c>
      <c r="BM25" s="50" t="s">
        <v>83</v>
      </c>
      <c r="BN25" s="51" t="s">
        <v>308</v>
      </c>
      <c r="BO25" s="52" t="s">
        <v>312</v>
      </c>
    </row>
    <row r="26" spans="1:67" customFormat="1" ht="54" customHeight="1" x14ac:dyDescent="0.3">
      <c r="A26" s="28"/>
      <c r="B26" s="29" t="s">
        <v>298</v>
      </c>
      <c r="C26" s="30" t="s">
        <v>62</v>
      </c>
      <c r="D26" s="31" t="s">
        <v>62</v>
      </c>
      <c r="E26" s="31" t="s">
        <v>62</v>
      </c>
      <c r="F26" s="31" t="s">
        <v>62</v>
      </c>
      <c r="G26" s="31" t="s">
        <v>62</v>
      </c>
      <c r="H26" s="31" t="s">
        <v>62</v>
      </c>
      <c r="I26" s="31" t="s">
        <v>61</v>
      </c>
      <c r="J26" s="31" t="s">
        <v>62</v>
      </c>
      <c r="K26" s="31" t="s">
        <v>62</v>
      </c>
      <c r="L26" s="31" t="s">
        <v>62</v>
      </c>
      <c r="M26" s="31" t="s">
        <v>62</v>
      </c>
      <c r="N26" s="31" t="s">
        <v>62</v>
      </c>
      <c r="O26" s="33" t="str">
        <f>VLOOKUP(B26,[1]PPTO!$I$6:$Q$103,8,0)</f>
        <v>SI</v>
      </c>
      <c r="P26" s="33" t="str">
        <f>VLOOKUP(B26,[1]PPTO!$I$6:$R$114,10,0)</f>
        <v>SI</v>
      </c>
      <c r="Q26" s="30" t="s">
        <v>63</v>
      </c>
      <c r="R26" s="31" t="s">
        <v>285</v>
      </c>
      <c r="S26" s="31" t="s">
        <v>299</v>
      </c>
      <c r="T26" s="31" t="s">
        <v>300</v>
      </c>
      <c r="U26" s="34" t="s">
        <v>301</v>
      </c>
      <c r="V26" s="33" t="s">
        <v>63</v>
      </c>
      <c r="W26" s="35" t="s">
        <v>313</v>
      </c>
      <c r="X26" s="32" t="s">
        <v>69</v>
      </c>
      <c r="Y26" s="32" t="s">
        <v>314</v>
      </c>
      <c r="Z26" s="32" t="s">
        <v>315</v>
      </c>
      <c r="AA26" s="36"/>
      <c r="AB26" s="54"/>
      <c r="AC26" s="55"/>
      <c r="AD26" s="40">
        <v>1.873</v>
      </c>
      <c r="AE26" s="40"/>
      <c r="AF26" s="40"/>
      <c r="AG26" s="40"/>
      <c r="AH26" s="40"/>
      <c r="AI26" s="40">
        <v>3.9</v>
      </c>
      <c r="AJ26" s="40">
        <v>14.824</v>
      </c>
      <c r="AK26" s="42"/>
      <c r="AL26" s="40"/>
      <c r="AM26" s="40"/>
      <c r="AN26" s="40"/>
      <c r="AO26" s="40"/>
      <c r="AP26" s="40"/>
      <c r="AQ26" s="40"/>
      <c r="AR26" s="40"/>
      <c r="AS26" s="40"/>
      <c r="AT26" s="40"/>
      <c r="AU26" s="40"/>
      <c r="AV26" s="40"/>
      <c r="AW26" s="40"/>
      <c r="AX26" s="40"/>
      <c r="AY26" s="40"/>
      <c r="AZ26" s="43"/>
      <c r="BA26" s="44" t="s">
        <v>124</v>
      </c>
      <c r="BB26" s="45"/>
      <c r="BC26" s="46" t="s">
        <v>136</v>
      </c>
      <c r="BD26" s="31" t="s">
        <v>77</v>
      </c>
      <c r="BE26" s="31" t="s">
        <v>77</v>
      </c>
      <c r="BF26" s="47" t="s">
        <v>316</v>
      </c>
      <c r="BG26" s="46" t="s">
        <v>138</v>
      </c>
      <c r="BH26" s="46" t="s">
        <v>139</v>
      </c>
      <c r="BI26" s="31" t="s">
        <v>140</v>
      </c>
      <c r="BJ26" s="31" t="s">
        <v>317</v>
      </c>
      <c r="BK26" s="56">
        <v>-22.696940000000001</v>
      </c>
      <c r="BL26" s="48" t="s">
        <v>318</v>
      </c>
      <c r="BM26" s="50" t="s">
        <v>83</v>
      </c>
      <c r="BN26" s="51" t="s">
        <v>308</v>
      </c>
      <c r="BO26" s="52" t="s">
        <v>319</v>
      </c>
    </row>
    <row r="27" spans="1:67" customFormat="1" ht="54" customHeight="1" x14ac:dyDescent="0.3">
      <c r="A27" s="28"/>
      <c r="B27" s="29" t="s">
        <v>298</v>
      </c>
      <c r="C27" s="30" t="s">
        <v>62</v>
      </c>
      <c r="D27" s="31" t="s">
        <v>62</v>
      </c>
      <c r="E27" s="31" t="s">
        <v>62</v>
      </c>
      <c r="F27" s="31" t="s">
        <v>62</v>
      </c>
      <c r="G27" s="31" t="s">
        <v>62</v>
      </c>
      <c r="H27" s="31" t="s">
        <v>62</v>
      </c>
      <c r="I27" s="31" t="s">
        <v>61</v>
      </c>
      <c r="J27" s="31" t="s">
        <v>62</v>
      </c>
      <c r="K27" s="31" t="s">
        <v>62</v>
      </c>
      <c r="L27" s="31" t="s">
        <v>62</v>
      </c>
      <c r="M27" s="53" t="s">
        <v>62</v>
      </c>
      <c r="N27" s="31" t="s">
        <v>62</v>
      </c>
      <c r="O27" s="33" t="str">
        <f>VLOOKUP(B27,[1]PPTO!$I$6:$Q$103,8,0)</f>
        <v>SI</v>
      </c>
      <c r="P27" s="33" t="str">
        <f>VLOOKUP(B27,[1]PPTO!$I$6:$R$114,10,0)</f>
        <v>SI</v>
      </c>
      <c r="Q27" s="30" t="s">
        <v>63</v>
      </c>
      <c r="R27" s="31" t="s">
        <v>285</v>
      </c>
      <c r="S27" s="31" t="s">
        <v>299</v>
      </c>
      <c r="T27" s="31" t="s">
        <v>300</v>
      </c>
      <c r="U27" s="34" t="s">
        <v>320</v>
      </c>
      <c r="V27" s="33" t="s">
        <v>63</v>
      </c>
      <c r="W27" s="35" t="s">
        <v>321</v>
      </c>
      <c r="X27" s="32" t="s">
        <v>69</v>
      </c>
      <c r="Y27" s="32" t="s">
        <v>322</v>
      </c>
      <c r="Z27" s="32" t="s">
        <v>323</v>
      </c>
      <c r="AA27" s="36"/>
      <c r="AB27" s="54"/>
      <c r="AC27" s="55"/>
      <c r="AD27" s="40"/>
      <c r="AE27" s="40"/>
      <c r="AF27" s="40"/>
      <c r="AG27" s="40"/>
      <c r="AH27" s="40"/>
      <c r="AI27" s="40"/>
      <c r="AJ27" s="40"/>
      <c r="AK27" s="42"/>
      <c r="AL27" s="40"/>
      <c r="AM27" s="40"/>
      <c r="AN27" s="40"/>
      <c r="AO27" s="40"/>
      <c r="AP27" s="40"/>
      <c r="AQ27" s="40"/>
      <c r="AR27" s="40"/>
      <c r="AS27" s="40"/>
      <c r="AT27" s="40"/>
      <c r="AU27" s="40"/>
      <c r="AV27" s="40"/>
      <c r="AW27" s="40"/>
      <c r="AX27" s="40"/>
      <c r="AY27" s="40"/>
      <c r="AZ27" s="43"/>
      <c r="BA27" s="44" t="s">
        <v>124</v>
      </c>
      <c r="BB27" s="45"/>
      <c r="BC27" s="46" t="s">
        <v>136</v>
      </c>
      <c r="BD27" s="31" t="s">
        <v>77</v>
      </c>
      <c r="BE27" s="31" t="s">
        <v>77</v>
      </c>
      <c r="BF27" s="47" t="s">
        <v>324</v>
      </c>
      <c r="BG27" s="46" t="s">
        <v>165</v>
      </c>
      <c r="BH27" s="46" t="s">
        <v>166</v>
      </c>
      <c r="BI27" s="31" t="s">
        <v>188</v>
      </c>
      <c r="BJ27" s="31" t="s">
        <v>325</v>
      </c>
      <c r="BK27" s="56">
        <v>-29.551649999999999</v>
      </c>
      <c r="BL27" s="48" t="s">
        <v>326</v>
      </c>
      <c r="BM27" s="50" t="s">
        <v>83</v>
      </c>
      <c r="BN27" s="51" t="s">
        <v>308</v>
      </c>
      <c r="BO27" s="52" t="s">
        <v>327</v>
      </c>
    </row>
    <row r="28" spans="1:67" customFormat="1" ht="54" customHeight="1" x14ac:dyDescent="0.3">
      <c r="A28" s="28"/>
      <c r="B28" s="29" t="s">
        <v>298</v>
      </c>
      <c r="C28" s="30" t="s">
        <v>62</v>
      </c>
      <c r="D28" s="31" t="s">
        <v>62</v>
      </c>
      <c r="E28" s="31" t="s">
        <v>62</v>
      </c>
      <c r="F28" s="31" t="s">
        <v>62</v>
      </c>
      <c r="G28" s="31" t="s">
        <v>62</v>
      </c>
      <c r="H28" s="31" t="s">
        <v>62</v>
      </c>
      <c r="I28" s="31" t="s">
        <v>61</v>
      </c>
      <c r="J28" s="31" t="s">
        <v>62</v>
      </c>
      <c r="K28" s="31" t="s">
        <v>62</v>
      </c>
      <c r="L28" s="31" t="s">
        <v>62</v>
      </c>
      <c r="M28" s="53" t="s">
        <v>62</v>
      </c>
      <c r="N28" s="31" t="s">
        <v>62</v>
      </c>
      <c r="O28" s="33" t="str">
        <f>VLOOKUP(B28,[1]PPTO!$I$6:$Q$103,8,0)</f>
        <v>SI</v>
      </c>
      <c r="P28" s="33" t="str">
        <f>VLOOKUP(B28,[1]PPTO!$I$6:$R$114,10,0)</f>
        <v>SI</v>
      </c>
      <c r="Q28" s="30" t="s">
        <v>63</v>
      </c>
      <c r="R28" s="31" t="s">
        <v>285</v>
      </c>
      <c r="S28" s="31" t="s">
        <v>299</v>
      </c>
      <c r="T28" s="31" t="s">
        <v>300</v>
      </c>
      <c r="U28" s="34" t="s">
        <v>301</v>
      </c>
      <c r="V28" s="33" t="s">
        <v>63</v>
      </c>
      <c r="W28" s="35" t="s">
        <v>328</v>
      </c>
      <c r="X28" s="32" t="s">
        <v>70</v>
      </c>
      <c r="Y28" s="32" t="s">
        <v>329</v>
      </c>
      <c r="Z28" s="32" t="s">
        <v>330</v>
      </c>
      <c r="AA28" s="36"/>
      <c r="AB28" s="54"/>
      <c r="AC28" s="55"/>
      <c r="AD28" s="40"/>
      <c r="AE28" s="40"/>
      <c r="AF28" s="40"/>
      <c r="AG28" s="40"/>
      <c r="AH28" s="40"/>
      <c r="AI28" s="40"/>
      <c r="AJ28" s="40"/>
      <c r="AK28" s="42"/>
      <c r="AL28" s="40"/>
      <c r="AM28" s="40"/>
      <c r="AN28" s="40"/>
      <c r="AO28" s="40"/>
      <c r="AP28" s="40"/>
      <c r="AQ28" s="40"/>
      <c r="AR28" s="40"/>
      <c r="AS28" s="40"/>
      <c r="AT28" s="40"/>
      <c r="AU28" s="40"/>
      <c r="AV28" s="40"/>
      <c r="AW28" s="40"/>
      <c r="AX28" s="40"/>
      <c r="AY28" s="40"/>
      <c r="AZ28" s="43"/>
      <c r="BA28" s="44" t="s">
        <v>111</v>
      </c>
      <c r="BB28" s="45"/>
      <c r="BC28" s="46" t="s">
        <v>75</v>
      </c>
      <c r="BD28" s="31" t="s">
        <v>76</v>
      </c>
      <c r="BE28" s="31" t="s">
        <v>76</v>
      </c>
      <c r="BF28" s="47" t="s">
        <v>331</v>
      </c>
      <c r="BG28" s="46" t="s">
        <v>221</v>
      </c>
      <c r="BH28" s="46" t="s">
        <v>139</v>
      </c>
      <c r="BI28" s="31" t="s">
        <v>332</v>
      </c>
      <c r="BJ28" s="31" t="s">
        <v>333</v>
      </c>
      <c r="BK28" s="56">
        <v>-35.377000000000002</v>
      </c>
      <c r="BL28" s="48" t="s">
        <v>334</v>
      </c>
      <c r="BM28" s="50" t="s">
        <v>83</v>
      </c>
      <c r="BN28" s="51" t="s">
        <v>308</v>
      </c>
      <c r="BO28" s="52"/>
    </row>
    <row r="29" spans="1:67" customFormat="1" ht="54" customHeight="1" x14ac:dyDescent="0.3">
      <c r="A29" s="28"/>
      <c r="B29" s="29" t="s">
        <v>298</v>
      </c>
      <c r="C29" s="30" t="s">
        <v>62</v>
      </c>
      <c r="D29" s="31" t="s">
        <v>62</v>
      </c>
      <c r="E29" s="31" t="s">
        <v>62</v>
      </c>
      <c r="F29" s="31" t="s">
        <v>62</v>
      </c>
      <c r="G29" s="31" t="s">
        <v>62</v>
      </c>
      <c r="H29" s="31" t="s">
        <v>62</v>
      </c>
      <c r="I29" s="31" t="s">
        <v>61</v>
      </c>
      <c r="J29" s="31" t="s">
        <v>62</v>
      </c>
      <c r="K29" s="31" t="s">
        <v>62</v>
      </c>
      <c r="L29" s="31" t="s">
        <v>62</v>
      </c>
      <c r="M29" s="53" t="s">
        <v>62</v>
      </c>
      <c r="N29" s="31" t="s">
        <v>62</v>
      </c>
      <c r="O29" s="33" t="str">
        <f>VLOOKUP(B29,[1]PPTO!$I$6:$Q$103,8,0)</f>
        <v>SI</v>
      </c>
      <c r="P29" s="33" t="str">
        <f>VLOOKUP(B29,[1]PPTO!$I$6:$R$114,10,0)</f>
        <v>SI</v>
      </c>
      <c r="Q29" s="30" t="s">
        <v>63</v>
      </c>
      <c r="R29" s="31" t="s">
        <v>285</v>
      </c>
      <c r="S29" s="31" t="s">
        <v>299</v>
      </c>
      <c r="T29" s="31" t="s">
        <v>300</v>
      </c>
      <c r="U29" s="34"/>
      <c r="V29" s="33" t="s">
        <v>63</v>
      </c>
      <c r="W29" s="35" t="s">
        <v>335</v>
      </c>
      <c r="X29" s="32" t="s">
        <v>70</v>
      </c>
      <c r="Y29" s="32" t="s">
        <v>132</v>
      </c>
      <c r="Z29" s="32" t="s">
        <v>110</v>
      </c>
      <c r="AA29" s="36"/>
      <c r="AB29" s="54"/>
      <c r="AC29" s="55"/>
      <c r="AD29" s="40"/>
      <c r="AE29" s="40"/>
      <c r="AF29" s="40"/>
      <c r="AG29" s="40"/>
      <c r="AH29" s="40"/>
      <c r="AI29" s="40"/>
      <c r="AJ29" s="40"/>
      <c r="AK29" s="42"/>
      <c r="AL29" s="40"/>
      <c r="AM29" s="40"/>
      <c r="AN29" s="40"/>
      <c r="AO29" s="40"/>
      <c r="AP29" s="40"/>
      <c r="AQ29" s="40"/>
      <c r="AR29" s="40"/>
      <c r="AS29" s="40"/>
      <c r="AT29" s="40"/>
      <c r="AU29" s="40"/>
      <c r="AV29" s="40"/>
      <c r="AW29" s="40"/>
      <c r="AX29" s="40"/>
      <c r="AY29" s="40"/>
      <c r="AZ29" s="43"/>
      <c r="BA29" s="44" t="s">
        <v>135</v>
      </c>
      <c r="BB29" s="45" t="s">
        <v>336</v>
      </c>
      <c r="BC29" s="46" t="s">
        <v>136</v>
      </c>
      <c r="BD29" s="31" t="s">
        <v>77</v>
      </c>
      <c r="BE29" s="31" t="s">
        <v>77</v>
      </c>
      <c r="BF29" s="47" t="s">
        <v>337</v>
      </c>
      <c r="BG29" s="46" t="s">
        <v>338</v>
      </c>
      <c r="BH29" s="46" t="s">
        <v>139</v>
      </c>
      <c r="BI29" s="31" t="s">
        <v>140</v>
      </c>
      <c r="BJ29" s="31" t="s">
        <v>140</v>
      </c>
      <c r="BK29" s="56">
        <v>-25.584399999999999</v>
      </c>
      <c r="BL29" s="48" t="s">
        <v>339</v>
      </c>
      <c r="BM29" s="50" t="s">
        <v>83</v>
      </c>
      <c r="BN29" s="51" t="s">
        <v>308</v>
      </c>
      <c r="BO29" s="52" t="s">
        <v>340</v>
      </c>
    </row>
    <row r="30" spans="1:67" customFormat="1" ht="54" customHeight="1" x14ac:dyDescent="0.3">
      <c r="A30" s="28"/>
      <c r="B30" s="29" t="s">
        <v>298</v>
      </c>
      <c r="C30" s="30" t="s">
        <v>62</v>
      </c>
      <c r="D30" s="31" t="s">
        <v>62</v>
      </c>
      <c r="E30" s="31" t="s">
        <v>62</v>
      </c>
      <c r="F30" s="31" t="s">
        <v>62</v>
      </c>
      <c r="G30" s="31" t="s">
        <v>62</v>
      </c>
      <c r="H30" s="31" t="s">
        <v>62</v>
      </c>
      <c r="I30" s="31" t="s">
        <v>61</v>
      </c>
      <c r="J30" s="31" t="s">
        <v>62</v>
      </c>
      <c r="K30" s="31" t="s">
        <v>62</v>
      </c>
      <c r="L30" s="31" t="s">
        <v>62</v>
      </c>
      <c r="M30" s="53" t="s">
        <v>62</v>
      </c>
      <c r="N30" s="53" t="s">
        <v>62</v>
      </c>
      <c r="O30" s="33" t="str">
        <f>VLOOKUP(B30,[1]PPTO!$I$6:$Q$103,8,0)</f>
        <v>SI</v>
      </c>
      <c r="P30" s="33" t="str">
        <f>VLOOKUP(B30,[1]PPTO!$I$6:$R$114,10,0)</f>
        <v>SI</v>
      </c>
      <c r="Q30" s="30" t="s">
        <v>63</v>
      </c>
      <c r="R30" s="31" t="s">
        <v>285</v>
      </c>
      <c r="S30" s="31" t="s">
        <v>299</v>
      </c>
      <c r="T30" s="31" t="s">
        <v>300</v>
      </c>
      <c r="U30" s="34"/>
      <c r="V30" s="33" t="s">
        <v>63</v>
      </c>
      <c r="W30" s="35" t="s">
        <v>341</v>
      </c>
      <c r="X30" s="32" t="s">
        <v>70</v>
      </c>
      <c r="Y30" s="32" t="s">
        <v>342</v>
      </c>
      <c r="Z30" s="32" t="s">
        <v>200</v>
      </c>
      <c r="AA30" s="36"/>
      <c r="AB30" s="54"/>
      <c r="AC30" s="55"/>
      <c r="AD30" s="40"/>
      <c r="AE30" s="40"/>
      <c r="AF30" s="40"/>
      <c r="AG30" s="40"/>
      <c r="AH30" s="40"/>
      <c r="AI30" s="40"/>
      <c r="AJ30" s="40"/>
      <c r="AK30" s="42"/>
      <c r="AL30" s="40"/>
      <c r="AM30" s="40"/>
      <c r="AN30" s="40"/>
      <c r="AO30" s="40"/>
      <c r="AP30" s="40"/>
      <c r="AQ30" s="40"/>
      <c r="AR30" s="40"/>
      <c r="AS30" s="40"/>
      <c r="AT30" s="40"/>
      <c r="AU30" s="40"/>
      <c r="AV30" s="40"/>
      <c r="AW30" s="40"/>
      <c r="AX30" s="40"/>
      <c r="AY30" s="40"/>
      <c r="AZ30" s="43"/>
      <c r="BA30" s="44" t="s">
        <v>124</v>
      </c>
      <c r="BB30" s="45" t="s">
        <v>343</v>
      </c>
      <c r="BC30" s="46" t="s">
        <v>136</v>
      </c>
      <c r="BD30" s="31" t="s">
        <v>77</v>
      </c>
      <c r="BE30" s="31" t="s">
        <v>77</v>
      </c>
      <c r="BF30" s="47" t="s">
        <v>306</v>
      </c>
      <c r="BG30" s="46" t="s">
        <v>138</v>
      </c>
      <c r="BH30" s="46" t="s">
        <v>139</v>
      </c>
      <c r="BI30" s="31" t="s">
        <v>140</v>
      </c>
      <c r="BJ30" s="31" t="s">
        <v>140</v>
      </c>
      <c r="BK30" s="56">
        <v>-24.683</v>
      </c>
      <c r="BL30" s="48" t="s">
        <v>344</v>
      </c>
      <c r="BM30" s="50" t="s">
        <v>83</v>
      </c>
      <c r="BN30" s="51" t="s">
        <v>308</v>
      </c>
      <c r="BO30" s="52" t="s">
        <v>345</v>
      </c>
    </row>
    <row r="31" spans="1:67" customFormat="1" ht="54" customHeight="1" x14ac:dyDescent="0.3">
      <c r="A31" s="28" t="str">
        <f>P31</f>
        <v>NO</v>
      </c>
      <c r="B31" s="29" t="s">
        <v>346</v>
      </c>
      <c r="C31" s="30"/>
      <c r="D31" s="31"/>
      <c r="E31" s="31"/>
      <c r="F31" s="31"/>
      <c r="G31" s="31"/>
      <c r="H31" s="31"/>
      <c r="I31" s="31"/>
      <c r="J31" s="31"/>
      <c r="K31" s="31"/>
      <c r="L31" s="31"/>
      <c r="M31" s="53"/>
      <c r="N31" s="31"/>
      <c r="O31" s="33" t="s">
        <v>61</v>
      </c>
      <c r="P31" s="33" t="s">
        <v>61</v>
      </c>
      <c r="Q31" s="30" t="s">
        <v>87</v>
      </c>
      <c r="R31" s="31" t="s">
        <v>64</v>
      </c>
      <c r="S31" s="31" t="s">
        <v>347</v>
      </c>
      <c r="T31" s="31"/>
      <c r="U31" s="34" t="s">
        <v>348</v>
      </c>
      <c r="V31" s="33" t="s">
        <v>87</v>
      </c>
      <c r="W31" s="35" t="s">
        <v>349</v>
      </c>
      <c r="X31" s="32" t="s">
        <v>69</v>
      </c>
      <c r="Y31" s="32" t="s">
        <v>110</v>
      </c>
      <c r="Z31" s="32" t="s">
        <v>350</v>
      </c>
      <c r="AA31" s="36">
        <v>7628</v>
      </c>
      <c r="AB31" s="54"/>
      <c r="AC31" s="55"/>
      <c r="AD31" s="40"/>
      <c r="AE31" s="40"/>
      <c r="AF31" s="40"/>
      <c r="AG31" s="40"/>
      <c r="AH31" s="40"/>
      <c r="AI31" s="40"/>
      <c r="AJ31" s="40"/>
      <c r="AK31" s="42"/>
      <c r="AL31" s="40"/>
      <c r="AM31" s="40"/>
      <c r="AN31" s="40"/>
      <c r="AO31" s="40"/>
      <c r="AP31" s="40"/>
      <c r="AQ31" s="40"/>
      <c r="AR31" s="40"/>
      <c r="AS31" s="40"/>
      <c r="AT31" s="40"/>
      <c r="AU31" s="40"/>
      <c r="AV31" s="40"/>
      <c r="AW31" s="40"/>
      <c r="AX31" s="40"/>
      <c r="AY31" s="40"/>
      <c r="AZ31" s="43"/>
      <c r="BA31" s="44" t="s">
        <v>124</v>
      </c>
      <c r="BB31" s="45"/>
      <c r="BC31" s="46" t="s">
        <v>113</v>
      </c>
      <c r="BD31" s="31" t="s">
        <v>77</v>
      </c>
      <c r="BE31" s="31" t="s">
        <v>77</v>
      </c>
      <c r="BF31" s="47"/>
      <c r="BG31" s="46"/>
      <c r="BH31" s="46"/>
      <c r="BI31" s="31" t="s">
        <v>117</v>
      </c>
      <c r="BJ31" s="31" t="s">
        <v>118</v>
      </c>
      <c r="BK31" s="57">
        <v>-28.605519999999999</v>
      </c>
      <c r="BL31" s="57" t="s">
        <v>351</v>
      </c>
      <c r="BM31" s="50" t="s">
        <v>205</v>
      </c>
      <c r="BN31" s="51"/>
      <c r="BO31" s="52" t="s">
        <v>352</v>
      </c>
    </row>
    <row r="32" spans="1:67" customFormat="1" ht="54" customHeight="1" x14ac:dyDescent="0.3">
      <c r="A32" s="28" t="str">
        <f>P32</f>
        <v>NO</v>
      </c>
      <c r="B32" s="29" t="s">
        <v>353</v>
      </c>
      <c r="C32" s="29"/>
      <c r="D32" s="31"/>
      <c r="E32" s="31"/>
      <c r="F32" s="31"/>
      <c r="G32" s="31"/>
      <c r="H32" s="31"/>
      <c r="I32" s="31"/>
      <c r="J32" s="31"/>
      <c r="K32" s="31" t="s">
        <v>105</v>
      </c>
      <c r="L32" s="31" t="s">
        <v>62</v>
      </c>
      <c r="M32" s="53" t="s">
        <v>62</v>
      </c>
      <c r="N32" s="31" t="s">
        <v>62</v>
      </c>
      <c r="O32" s="33" t="s">
        <v>62</v>
      </c>
      <c r="P32" s="33" t="str">
        <f>VLOOKUP(B32,[1]PPTO!$I$6:$R$114,10,0)</f>
        <v>NO</v>
      </c>
      <c r="Q32" s="30" t="s">
        <v>63</v>
      </c>
      <c r="R32" s="31" t="s">
        <v>64</v>
      </c>
      <c r="S32" s="31" t="s">
        <v>65</v>
      </c>
      <c r="T32" s="31" t="s">
        <v>354</v>
      </c>
      <c r="U32" s="34"/>
      <c r="V32" s="33" t="s">
        <v>63</v>
      </c>
      <c r="W32" s="35" t="s">
        <v>355</v>
      </c>
      <c r="X32" s="32" t="s">
        <v>70</v>
      </c>
      <c r="Y32" s="32" t="s">
        <v>132</v>
      </c>
      <c r="Z32" s="32" t="s">
        <v>110</v>
      </c>
      <c r="AA32" s="36"/>
      <c r="AB32" s="54"/>
      <c r="AC32" s="55"/>
      <c r="AD32" s="40"/>
      <c r="AE32" s="40"/>
      <c r="AF32" s="40"/>
      <c r="AG32" s="40"/>
      <c r="AH32" s="40"/>
      <c r="AI32" s="40"/>
      <c r="AJ32" s="40"/>
      <c r="AK32" s="42"/>
      <c r="AL32" s="40"/>
      <c r="AM32" s="40"/>
      <c r="AN32" s="40"/>
      <c r="AO32" s="40"/>
      <c r="AP32" s="40"/>
      <c r="AQ32" s="40"/>
      <c r="AR32" s="40"/>
      <c r="AS32" s="40"/>
      <c r="AT32" s="40"/>
      <c r="AU32" s="40"/>
      <c r="AV32" s="40"/>
      <c r="AW32" s="40"/>
      <c r="AX32" s="40"/>
      <c r="AY32" s="40"/>
      <c r="AZ32" s="43"/>
      <c r="BA32" s="44" t="s">
        <v>291</v>
      </c>
      <c r="BB32" s="45"/>
      <c r="BC32" s="46" t="s">
        <v>113</v>
      </c>
      <c r="BD32" s="31" t="s">
        <v>77</v>
      </c>
      <c r="BE32" s="31" t="s">
        <v>77</v>
      </c>
      <c r="BF32" s="47" t="s">
        <v>356</v>
      </c>
      <c r="BG32" s="46"/>
      <c r="BH32" s="46" t="s">
        <v>178</v>
      </c>
      <c r="BI32" s="31" t="s">
        <v>117</v>
      </c>
      <c r="BJ32" s="31" t="s">
        <v>118</v>
      </c>
      <c r="BK32" s="56">
        <v>-28.309339999999999</v>
      </c>
      <c r="BL32" s="48" t="s">
        <v>357</v>
      </c>
      <c r="BM32" s="50" t="s">
        <v>83</v>
      </c>
      <c r="BN32" s="51" t="s">
        <v>358</v>
      </c>
      <c r="BO32" s="52" t="s">
        <v>359</v>
      </c>
    </row>
    <row r="33" spans="1:68" customFormat="1" ht="85.5" customHeight="1" x14ac:dyDescent="0.3">
      <c r="A33" s="28" t="str">
        <f>P33</f>
        <v>SI</v>
      </c>
      <c r="B33" s="29" t="s">
        <v>360</v>
      </c>
      <c r="C33" s="30"/>
      <c r="D33" s="31"/>
      <c r="E33" s="31"/>
      <c r="F33" s="31"/>
      <c r="G33" s="31"/>
      <c r="H33" s="31"/>
      <c r="I33" s="31"/>
      <c r="J33" s="31"/>
      <c r="K33" s="31" t="s">
        <v>105</v>
      </c>
      <c r="L33" s="31" t="s">
        <v>62</v>
      </c>
      <c r="M33" s="53" t="s">
        <v>62</v>
      </c>
      <c r="N33" s="31" t="s">
        <v>62</v>
      </c>
      <c r="O33" s="33" t="str">
        <f>VLOOKUP(B33,[1]PPTO!$I$6:$Q$103,8,0)</f>
        <v>SI</v>
      </c>
      <c r="P33" s="33" t="str">
        <f>VLOOKUP(B33,[1]PPTO!$I$6:$R$114,10,0)</f>
        <v>SI</v>
      </c>
      <c r="Q33" s="30" t="s">
        <v>91</v>
      </c>
      <c r="R33" s="31" t="s">
        <v>64</v>
      </c>
      <c r="S33" s="34" t="s">
        <v>361</v>
      </c>
      <c r="T33" s="31" t="s">
        <v>362</v>
      </c>
      <c r="U33" s="34"/>
      <c r="V33" s="33" t="s">
        <v>91</v>
      </c>
      <c r="W33" s="35" t="s">
        <v>363</v>
      </c>
      <c r="X33" s="32" t="s">
        <v>69</v>
      </c>
      <c r="Y33" s="32" t="s">
        <v>70</v>
      </c>
      <c r="Z33" s="32" t="s">
        <v>174</v>
      </c>
      <c r="AA33" s="36"/>
      <c r="AB33" s="54"/>
      <c r="AC33" s="55"/>
      <c r="AD33" s="40"/>
      <c r="AE33" s="40"/>
      <c r="AF33" s="40"/>
      <c r="AG33" s="40"/>
      <c r="AH33" s="40"/>
      <c r="AI33" s="40"/>
      <c r="AJ33" s="40"/>
      <c r="AK33" s="42"/>
      <c r="AL33" s="40"/>
      <c r="AM33" s="40"/>
      <c r="AN33" s="40"/>
      <c r="AO33" s="40"/>
      <c r="AP33" s="40"/>
      <c r="AQ33" s="40"/>
      <c r="AR33" s="40"/>
      <c r="AS33" s="40"/>
      <c r="AT33" s="40"/>
      <c r="AU33" s="40"/>
      <c r="AV33" s="40"/>
      <c r="AW33" s="40"/>
      <c r="AX33" s="40"/>
      <c r="AY33" s="40"/>
      <c r="AZ33" s="43"/>
      <c r="BA33" s="44" t="s">
        <v>73</v>
      </c>
      <c r="BB33" s="45" t="s">
        <v>364</v>
      </c>
      <c r="BC33" s="46" t="s">
        <v>75</v>
      </c>
      <c r="BD33" s="31" t="s">
        <v>77</v>
      </c>
      <c r="BE33" s="31" t="s">
        <v>77</v>
      </c>
      <c r="BF33" s="47" t="s">
        <v>365</v>
      </c>
      <c r="BG33" s="46"/>
      <c r="BH33" s="46"/>
      <c r="BI33" s="31" t="s">
        <v>188</v>
      </c>
      <c r="BJ33" s="31" t="s">
        <v>366</v>
      </c>
      <c r="BK33" s="57">
        <v>-30.71837</v>
      </c>
      <c r="BL33" s="57" t="s">
        <v>367</v>
      </c>
      <c r="BM33" s="50" t="s">
        <v>83</v>
      </c>
      <c r="BN33" s="51" t="s">
        <v>358</v>
      </c>
      <c r="BO33" s="52" t="s">
        <v>368</v>
      </c>
      <c r="BP33" s="62"/>
    </row>
    <row r="34" spans="1:68" customFormat="1" ht="57.75" customHeight="1" x14ac:dyDescent="0.3">
      <c r="A34" s="28" t="str">
        <f>P34</f>
        <v>NO</v>
      </c>
      <c r="B34" s="29" t="s">
        <v>369</v>
      </c>
      <c r="C34" s="30"/>
      <c r="D34" s="31"/>
      <c r="E34" s="31"/>
      <c r="F34" s="31"/>
      <c r="G34" s="31"/>
      <c r="H34" s="31"/>
      <c r="I34" s="31"/>
      <c r="J34" s="31"/>
      <c r="K34" s="31"/>
      <c r="L34" s="31"/>
      <c r="M34" s="53"/>
      <c r="N34" s="31"/>
      <c r="O34" s="33" t="s">
        <v>61</v>
      </c>
      <c r="P34" s="33" t="s">
        <v>61</v>
      </c>
      <c r="Q34" s="30" t="s">
        <v>370</v>
      </c>
      <c r="R34" s="31" t="s">
        <v>64</v>
      </c>
      <c r="S34" s="34" t="s">
        <v>347</v>
      </c>
      <c r="T34" s="31"/>
      <c r="U34" s="34" t="s">
        <v>371</v>
      </c>
      <c r="V34" s="33" t="s">
        <v>372</v>
      </c>
      <c r="W34" s="35" t="s">
        <v>373</v>
      </c>
      <c r="X34" s="32" t="s">
        <v>70</v>
      </c>
      <c r="Y34" s="32" t="s">
        <v>132</v>
      </c>
      <c r="Z34" s="32" t="s">
        <v>374</v>
      </c>
      <c r="AA34" s="36"/>
      <c r="AB34" s="54"/>
      <c r="AC34" s="55"/>
      <c r="AD34" s="40"/>
      <c r="AE34" s="40"/>
      <c r="AF34" s="40"/>
      <c r="AG34" s="40"/>
      <c r="AH34" s="40"/>
      <c r="AI34" s="40"/>
      <c r="AJ34" s="40"/>
      <c r="AK34" s="42"/>
      <c r="AL34" s="40"/>
      <c r="AM34" s="40"/>
      <c r="AN34" s="40"/>
      <c r="AO34" s="40"/>
      <c r="AP34" s="40"/>
      <c r="AQ34" s="40"/>
      <c r="AR34" s="40"/>
      <c r="AS34" s="40"/>
      <c r="AT34" s="40"/>
      <c r="AU34" s="40"/>
      <c r="AV34" s="40"/>
      <c r="AW34" s="40"/>
      <c r="AX34" s="40"/>
      <c r="AY34" s="40"/>
      <c r="AZ34" s="43"/>
      <c r="BA34" s="44" t="s">
        <v>111</v>
      </c>
      <c r="BB34" s="45"/>
      <c r="BC34" s="46" t="s">
        <v>113</v>
      </c>
      <c r="BD34" s="31" t="s">
        <v>77</v>
      </c>
      <c r="BE34" s="31" t="s">
        <v>77</v>
      </c>
      <c r="BF34" s="47" t="s">
        <v>375</v>
      </c>
      <c r="BG34" s="46"/>
      <c r="BH34" s="46" t="s">
        <v>166</v>
      </c>
      <c r="BI34" s="31" t="s">
        <v>188</v>
      </c>
      <c r="BJ34" s="31" t="s">
        <v>325</v>
      </c>
      <c r="BK34" s="57">
        <v>-30.018640000000001</v>
      </c>
      <c r="BL34" s="57">
        <v>69.925539999999998</v>
      </c>
      <c r="BM34" s="50" t="s">
        <v>83</v>
      </c>
      <c r="BN34" s="51" t="s">
        <v>376</v>
      </c>
      <c r="BO34" s="52" t="s">
        <v>377</v>
      </c>
      <c r="BP34" s="62"/>
    </row>
    <row r="35" spans="1:68" customFormat="1" ht="57.75" customHeight="1" x14ac:dyDescent="0.3">
      <c r="A35" s="28" t="str">
        <f>P35</f>
        <v>SI</v>
      </c>
      <c r="B35" s="29" t="s">
        <v>378</v>
      </c>
      <c r="C35" s="30"/>
      <c r="D35" s="31"/>
      <c r="E35" s="31"/>
      <c r="F35" s="31"/>
      <c r="G35" s="31"/>
      <c r="H35" s="31"/>
      <c r="I35" s="31"/>
      <c r="J35" s="31"/>
      <c r="K35" s="31"/>
      <c r="L35" s="31"/>
      <c r="M35" s="53"/>
      <c r="N35" s="31" t="s">
        <v>61</v>
      </c>
      <c r="O35" s="33" t="s">
        <v>61</v>
      </c>
      <c r="P35" s="33" t="str">
        <f>VLOOKUP(B35,[1]PPTO!$I$6:$R$114,10,0)</f>
        <v>SI</v>
      </c>
      <c r="Q35" s="30" t="s">
        <v>91</v>
      </c>
      <c r="R35" s="31" t="s">
        <v>64</v>
      </c>
      <c r="S35" s="34" t="s">
        <v>379</v>
      </c>
      <c r="T35" s="31" t="s">
        <v>380</v>
      </c>
      <c r="U35" s="34" t="s">
        <v>381</v>
      </c>
      <c r="V35" s="33" t="s">
        <v>91</v>
      </c>
      <c r="W35" s="35" t="s">
        <v>382</v>
      </c>
      <c r="X35" s="32" t="s">
        <v>69</v>
      </c>
      <c r="Y35" s="32" t="s">
        <v>322</v>
      </c>
      <c r="Z35" s="32" t="s">
        <v>350</v>
      </c>
      <c r="AA35" s="36"/>
      <c r="AB35" s="54"/>
      <c r="AC35" s="55"/>
      <c r="AD35" s="40"/>
      <c r="AE35" s="40"/>
      <c r="AF35" s="40"/>
      <c r="AG35" s="40"/>
      <c r="AH35" s="40"/>
      <c r="AI35" s="40"/>
      <c r="AJ35" s="40"/>
      <c r="AK35" s="42"/>
      <c r="AL35" s="40"/>
      <c r="AM35" s="40"/>
      <c r="AN35" s="40"/>
      <c r="AO35" s="40"/>
      <c r="AP35" s="40"/>
      <c r="AQ35" s="40"/>
      <c r="AR35" s="40"/>
      <c r="AS35" s="40"/>
      <c r="AT35" s="40"/>
      <c r="AU35" s="40"/>
      <c r="AV35" s="40"/>
      <c r="AW35" s="40"/>
      <c r="AX35" s="40"/>
      <c r="AY35" s="40"/>
      <c r="AZ35" s="43"/>
      <c r="BA35" s="44" t="s">
        <v>124</v>
      </c>
      <c r="BB35" s="45"/>
      <c r="BC35" s="46" t="s">
        <v>75</v>
      </c>
      <c r="BD35" s="31" t="s">
        <v>77</v>
      </c>
      <c r="BE35" s="31" t="s">
        <v>77</v>
      </c>
      <c r="BF35" s="47" t="s">
        <v>383</v>
      </c>
      <c r="BG35" s="46"/>
      <c r="BH35" s="46" t="s">
        <v>166</v>
      </c>
      <c r="BI35" s="31" t="s">
        <v>117</v>
      </c>
      <c r="BJ35" s="31" t="s">
        <v>118</v>
      </c>
      <c r="BK35" s="57">
        <v>-27.48161</v>
      </c>
      <c r="BL35" s="57">
        <v>-69.65795</v>
      </c>
      <c r="BM35" s="50" t="s">
        <v>83</v>
      </c>
      <c r="BN35" s="51" t="s">
        <v>384</v>
      </c>
      <c r="BO35" s="52" t="s">
        <v>385</v>
      </c>
    </row>
    <row r="36" spans="1:68" customFormat="1" ht="60" x14ac:dyDescent="0.3">
      <c r="A36" s="28"/>
      <c r="B36" s="29" t="s">
        <v>378</v>
      </c>
      <c r="C36" s="30"/>
      <c r="D36" s="31"/>
      <c r="E36" s="31"/>
      <c r="F36" s="31"/>
      <c r="G36" s="31"/>
      <c r="H36" s="31"/>
      <c r="I36" s="31"/>
      <c r="J36" s="31"/>
      <c r="K36" s="31"/>
      <c r="L36" s="31"/>
      <c r="M36" s="53"/>
      <c r="N36" s="31" t="s">
        <v>61</v>
      </c>
      <c r="O36" s="33" t="s">
        <v>61</v>
      </c>
      <c r="P36" s="33" t="str">
        <f>VLOOKUP(B36,[1]PPTO!$I$6:$R$114,10,0)</f>
        <v>SI</v>
      </c>
      <c r="Q36" s="30" t="s">
        <v>91</v>
      </c>
      <c r="R36" s="31" t="s">
        <v>64</v>
      </c>
      <c r="S36" s="34" t="s">
        <v>379</v>
      </c>
      <c r="T36" s="31" t="s">
        <v>380</v>
      </c>
      <c r="U36" s="34" t="s">
        <v>381</v>
      </c>
      <c r="V36" s="33" t="s">
        <v>91</v>
      </c>
      <c r="W36" s="35" t="s">
        <v>386</v>
      </c>
      <c r="X36" s="32" t="s">
        <v>69</v>
      </c>
      <c r="Y36" s="32"/>
      <c r="Z36" s="32" t="s">
        <v>350</v>
      </c>
      <c r="AA36" s="36"/>
      <c r="AB36" s="54"/>
      <c r="AC36" s="55"/>
      <c r="AD36" s="40"/>
      <c r="AE36" s="40"/>
      <c r="AF36" s="40"/>
      <c r="AG36" s="40"/>
      <c r="AH36" s="40"/>
      <c r="AI36" s="40"/>
      <c r="AJ36" s="40"/>
      <c r="AK36" s="42"/>
      <c r="AL36" s="40"/>
      <c r="AM36" s="40"/>
      <c r="AN36" s="40"/>
      <c r="AO36" s="40"/>
      <c r="AP36" s="40"/>
      <c r="AQ36" s="40"/>
      <c r="AR36" s="40"/>
      <c r="AS36" s="40"/>
      <c r="AT36" s="40"/>
      <c r="AU36" s="40"/>
      <c r="AV36" s="40"/>
      <c r="AW36" s="40"/>
      <c r="AX36" s="40"/>
      <c r="AY36" s="40"/>
      <c r="AZ36" s="43"/>
      <c r="BA36" s="44" t="s">
        <v>124</v>
      </c>
      <c r="BB36" s="45"/>
      <c r="BC36" s="46" t="s">
        <v>75</v>
      </c>
      <c r="BD36" s="31" t="s">
        <v>77</v>
      </c>
      <c r="BE36" s="31" t="s">
        <v>77</v>
      </c>
      <c r="BF36" s="47" t="s">
        <v>387</v>
      </c>
      <c r="BG36" s="46"/>
      <c r="BH36" s="46" t="s">
        <v>388</v>
      </c>
      <c r="BI36" s="31" t="s">
        <v>117</v>
      </c>
      <c r="BJ36" s="31" t="s">
        <v>389</v>
      </c>
      <c r="BK36" s="57">
        <v>-26.558019999999999</v>
      </c>
      <c r="BL36" s="57">
        <v>-69.656109999999998</v>
      </c>
      <c r="BM36" s="50" t="s">
        <v>83</v>
      </c>
      <c r="BN36" s="51" t="s">
        <v>384</v>
      </c>
      <c r="BO36" s="52" t="s">
        <v>390</v>
      </c>
    </row>
    <row r="37" spans="1:68" customFormat="1" ht="65.25" customHeight="1" x14ac:dyDescent="0.3">
      <c r="A37" s="28" t="str">
        <f>P37</f>
        <v>NO</v>
      </c>
      <c r="B37" s="29" t="s">
        <v>391</v>
      </c>
      <c r="C37" s="30" t="s">
        <v>62</v>
      </c>
      <c r="D37" s="31" t="s">
        <v>62</v>
      </c>
      <c r="E37" s="31" t="s">
        <v>62</v>
      </c>
      <c r="F37" s="31" t="s">
        <v>62</v>
      </c>
      <c r="G37" s="31" t="s">
        <v>62</v>
      </c>
      <c r="H37" s="31" t="s">
        <v>62</v>
      </c>
      <c r="I37" s="31" t="s">
        <v>61</v>
      </c>
      <c r="J37" s="31" t="s">
        <v>61</v>
      </c>
      <c r="K37" s="31" t="s">
        <v>61</v>
      </c>
      <c r="L37" s="31" t="s">
        <v>61</v>
      </c>
      <c r="M37" s="53" t="s">
        <v>61</v>
      </c>
      <c r="N37" s="31" t="s">
        <v>61</v>
      </c>
      <c r="O37" s="33" t="s">
        <v>61</v>
      </c>
      <c r="P37" s="33" t="s">
        <v>61</v>
      </c>
      <c r="Q37" s="30" t="s">
        <v>91</v>
      </c>
      <c r="R37" s="31" t="s">
        <v>64</v>
      </c>
      <c r="S37" s="31" t="s">
        <v>379</v>
      </c>
      <c r="T37" s="31" t="s">
        <v>392</v>
      </c>
      <c r="U37" s="34"/>
      <c r="V37" s="33" t="s">
        <v>91</v>
      </c>
      <c r="W37" s="35" t="s">
        <v>393</v>
      </c>
      <c r="X37" s="32" t="s">
        <v>70</v>
      </c>
      <c r="Y37" s="32" t="s">
        <v>394</v>
      </c>
      <c r="Z37" s="32" t="s">
        <v>395</v>
      </c>
      <c r="AA37" s="36"/>
      <c r="AB37" s="37" t="s">
        <v>396</v>
      </c>
      <c r="AC37" s="55"/>
      <c r="AD37" s="40"/>
      <c r="AE37" s="40"/>
      <c r="AF37" s="40"/>
      <c r="AG37" s="40"/>
      <c r="AH37" s="40"/>
      <c r="AI37" s="40">
        <v>9.6999999999999993</v>
      </c>
      <c r="AJ37" s="40"/>
      <c r="AK37" s="42"/>
      <c r="AL37" s="40"/>
      <c r="AM37" s="40"/>
      <c r="AN37" s="40"/>
      <c r="AO37" s="40"/>
      <c r="AP37" s="40"/>
      <c r="AQ37" s="40"/>
      <c r="AR37" s="40"/>
      <c r="AS37" s="40"/>
      <c r="AT37" s="40"/>
      <c r="AU37" s="40"/>
      <c r="AV37" s="40"/>
      <c r="AW37" s="40"/>
      <c r="AX37" s="40"/>
      <c r="AY37" s="40"/>
      <c r="AZ37" s="43"/>
      <c r="BA37" s="44" t="s">
        <v>397</v>
      </c>
      <c r="BB37" s="45"/>
      <c r="BC37" s="46" t="s">
        <v>75</v>
      </c>
      <c r="BD37" s="31" t="s">
        <v>77</v>
      </c>
      <c r="BE37" s="31" t="s">
        <v>77</v>
      </c>
      <c r="BF37" s="47" t="s">
        <v>398</v>
      </c>
      <c r="BG37" s="46" t="s">
        <v>177</v>
      </c>
      <c r="BH37" s="46" t="s">
        <v>166</v>
      </c>
      <c r="BI37" s="31" t="s">
        <v>243</v>
      </c>
      <c r="BJ37" s="31" t="s">
        <v>243</v>
      </c>
      <c r="BK37" s="57">
        <v>-32.48733</v>
      </c>
      <c r="BL37" s="31">
        <v>-70.202449999999999</v>
      </c>
      <c r="BM37" s="50" t="s">
        <v>83</v>
      </c>
      <c r="BN37" s="51" t="s">
        <v>399</v>
      </c>
      <c r="BO37" s="52" t="s">
        <v>400</v>
      </c>
    </row>
    <row r="38" spans="1:68" customFormat="1" ht="55.5" customHeight="1" x14ac:dyDescent="0.3">
      <c r="A38" s="28"/>
      <c r="B38" s="29" t="s">
        <v>391</v>
      </c>
      <c r="C38" s="30" t="s">
        <v>62</v>
      </c>
      <c r="D38" s="31" t="s">
        <v>62</v>
      </c>
      <c r="E38" s="31" t="s">
        <v>62</v>
      </c>
      <c r="F38" s="31" t="s">
        <v>62</v>
      </c>
      <c r="G38" s="31" t="s">
        <v>62</v>
      </c>
      <c r="H38" s="31" t="s">
        <v>62</v>
      </c>
      <c r="I38" s="31" t="s">
        <v>61</v>
      </c>
      <c r="J38" s="31" t="s">
        <v>61</v>
      </c>
      <c r="K38" s="31" t="s">
        <v>61</v>
      </c>
      <c r="L38" s="31" t="s">
        <v>61</v>
      </c>
      <c r="M38" s="53" t="s">
        <v>61</v>
      </c>
      <c r="N38" s="31" t="s">
        <v>61</v>
      </c>
      <c r="O38" s="33" t="s">
        <v>61</v>
      </c>
      <c r="P38" s="33" t="s">
        <v>61</v>
      </c>
      <c r="Q38" s="30" t="s">
        <v>91</v>
      </c>
      <c r="R38" s="31" t="s">
        <v>64</v>
      </c>
      <c r="S38" s="31" t="s">
        <v>379</v>
      </c>
      <c r="T38" s="31" t="s">
        <v>401</v>
      </c>
      <c r="U38" s="34"/>
      <c r="V38" s="33" t="s">
        <v>91</v>
      </c>
      <c r="W38" s="35" t="s">
        <v>402</v>
      </c>
      <c r="X38" s="32" t="s">
        <v>69</v>
      </c>
      <c r="Y38" s="32" t="s">
        <v>403</v>
      </c>
      <c r="Z38" s="32" t="s">
        <v>404</v>
      </c>
      <c r="AA38" s="36"/>
      <c r="AB38" s="54"/>
      <c r="AC38" s="55"/>
      <c r="AD38" s="40"/>
      <c r="AE38" s="40"/>
      <c r="AF38" s="40"/>
      <c r="AG38" s="40"/>
      <c r="AH38" s="40"/>
      <c r="AI38" s="40"/>
      <c r="AJ38" s="40"/>
      <c r="AK38" s="42"/>
      <c r="AL38" s="40"/>
      <c r="AM38" s="40"/>
      <c r="AN38" s="40"/>
      <c r="AO38" s="40"/>
      <c r="AP38" s="40"/>
      <c r="AQ38" s="40"/>
      <c r="AR38" s="40"/>
      <c r="AS38" s="40"/>
      <c r="AT38" s="40"/>
      <c r="AU38" s="40"/>
      <c r="AV38" s="40"/>
      <c r="AW38" s="40"/>
      <c r="AX38" s="40"/>
      <c r="AY38" s="40"/>
      <c r="AZ38" s="43"/>
      <c r="BA38" s="44" t="s">
        <v>124</v>
      </c>
      <c r="BB38" s="45"/>
      <c r="BC38" s="46" t="s">
        <v>113</v>
      </c>
      <c r="BD38" s="31" t="s">
        <v>76</v>
      </c>
      <c r="BE38" s="31" t="s">
        <v>76</v>
      </c>
      <c r="BF38" s="47" t="s">
        <v>405</v>
      </c>
      <c r="BG38" s="46" t="s">
        <v>177</v>
      </c>
      <c r="BH38" s="46" t="s">
        <v>166</v>
      </c>
      <c r="BI38" s="31" t="s">
        <v>243</v>
      </c>
      <c r="BJ38" s="31" t="s">
        <v>243</v>
      </c>
      <c r="BK38" s="57">
        <v>-32.610999999999997</v>
      </c>
      <c r="BL38" s="31">
        <v>-70.239000000000004</v>
      </c>
      <c r="BM38" s="50" t="s">
        <v>83</v>
      </c>
      <c r="BN38" s="51" t="s">
        <v>399</v>
      </c>
      <c r="BO38" s="52" t="s">
        <v>406</v>
      </c>
    </row>
    <row r="39" spans="1:68" customFormat="1" ht="79.5" customHeight="1" x14ac:dyDescent="0.3">
      <c r="A39" s="28" t="str">
        <f>P39</f>
        <v>SI</v>
      </c>
      <c r="B39" s="29" t="s">
        <v>407</v>
      </c>
      <c r="C39" s="30"/>
      <c r="D39" s="31"/>
      <c r="E39" s="31"/>
      <c r="F39" s="31"/>
      <c r="G39" s="31"/>
      <c r="H39" s="31"/>
      <c r="I39" s="31"/>
      <c r="J39" s="31"/>
      <c r="K39" s="31"/>
      <c r="L39" s="31"/>
      <c r="M39" s="53"/>
      <c r="N39" s="53" t="s">
        <v>62</v>
      </c>
      <c r="O39" s="33" t="str">
        <f>VLOOKUP(B39,[1]PPTO!$I$6:$Q$103,8,0)</f>
        <v>NO</v>
      </c>
      <c r="P39" s="33" t="str">
        <f>VLOOKUP(B39,[1]PPTO!$I$6:$R$114,10,0)</f>
        <v>SI</v>
      </c>
      <c r="Q39" s="30" t="s">
        <v>408</v>
      </c>
      <c r="R39" s="31" t="s">
        <v>64</v>
      </c>
      <c r="S39" s="31" t="s">
        <v>409</v>
      </c>
      <c r="T39" s="31" t="s">
        <v>410</v>
      </c>
      <c r="U39" s="34"/>
      <c r="V39" s="33" t="s">
        <v>408</v>
      </c>
      <c r="W39" s="35" t="s">
        <v>411</v>
      </c>
      <c r="X39" s="32" t="s">
        <v>239</v>
      </c>
      <c r="Y39" s="32" t="s">
        <v>412</v>
      </c>
      <c r="Z39" s="32" t="s">
        <v>413</v>
      </c>
      <c r="AA39" s="36" t="s">
        <v>414</v>
      </c>
      <c r="AB39" s="54"/>
      <c r="AC39" s="55"/>
      <c r="AD39" s="40"/>
      <c r="AE39" s="40"/>
      <c r="AF39" s="40"/>
      <c r="AG39" s="40"/>
      <c r="AH39" s="40"/>
      <c r="AI39" s="40"/>
      <c r="AJ39" s="40"/>
      <c r="AK39" s="42"/>
      <c r="AL39" s="40"/>
      <c r="AM39" s="40"/>
      <c r="AN39" s="40"/>
      <c r="AO39" s="40"/>
      <c r="AP39" s="40"/>
      <c r="AQ39" s="40"/>
      <c r="AR39" s="40"/>
      <c r="AS39" s="40"/>
      <c r="AT39" s="40"/>
      <c r="AU39" s="40"/>
      <c r="AV39" s="40"/>
      <c r="AW39" s="40"/>
      <c r="AX39" s="40"/>
      <c r="AY39" s="40"/>
      <c r="AZ39" s="43"/>
      <c r="BA39" s="44" t="s">
        <v>221</v>
      </c>
      <c r="BB39" s="45"/>
      <c r="BC39" s="46" t="s">
        <v>75</v>
      </c>
      <c r="BD39" s="31" t="s">
        <v>77</v>
      </c>
      <c r="BE39" s="31" t="s">
        <v>77</v>
      </c>
      <c r="BF39" s="47" t="s">
        <v>415</v>
      </c>
      <c r="BG39" s="46"/>
      <c r="BH39" s="46"/>
      <c r="BI39" s="31" t="s">
        <v>117</v>
      </c>
      <c r="BJ39" s="31" t="s">
        <v>179</v>
      </c>
      <c r="BK39" s="57">
        <v>-28.671600000000002</v>
      </c>
      <c r="BL39" s="57">
        <v>-71.182980000000001</v>
      </c>
      <c r="BM39" s="50" t="s">
        <v>83</v>
      </c>
      <c r="BN39" s="51" t="s">
        <v>416</v>
      </c>
      <c r="BO39" s="52"/>
    </row>
    <row r="40" spans="1:68" customFormat="1" ht="79.5" customHeight="1" x14ac:dyDescent="0.3">
      <c r="A40" s="28" t="str">
        <f>P40</f>
        <v>SI</v>
      </c>
      <c r="B40" s="29" t="s">
        <v>417</v>
      </c>
      <c r="C40" s="30"/>
      <c r="D40" s="31"/>
      <c r="E40" s="31"/>
      <c r="F40" s="31"/>
      <c r="G40" s="31"/>
      <c r="H40" s="31"/>
      <c r="I40" s="31"/>
      <c r="J40" s="31"/>
      <c r="K40" s="31"/>
      <c r="L40" s="31" t="s">
        <v>105</v>
      </c>
      <c r="M40" s="31" t="s">
        <v>62</v>
      </c>
      <c r="N40" s="31" t="s">
        <v>62</v>
      </c>
      <c r="O40" s="33" t="str">
        <f>VLOOKUP(B40,[1]PPTO!$I$6:$Q$103,8,0)</f>
        <v>SI</v>
      </c>
      <c r="P40" s="33" t="str">
        <f>VLOOKUP(B40,[1]PPTO!$I$6:$R$114,10,0)</f>
        <v>SI</v>
      </c>
      <c r="Q40" s="30" t="s">
        <v>157</v>
      </c>
      <c r="R40" s="31" t="s">
        <v>64</v>
      </c>
      <c r="S40" s="31" t="s">
        <v>418</v>
      </c>
      <c r="T40" s="31" t="s">
        <v>419</v>
      </c>
      <c r="U40" s="34" t="s">
        <v>420</v>
      </c>
      <c r="V40" s="33" t="s">
        <v>157</v>
      </c>
      <c r="W40" s="35" t="s">
        <v>421</v>
      </c>
      <c r="X40" s="32" t="s">
        <v>422</v>
      </c>
      <c r="Y40" s="32"/>
      <c r="Z40" s="32"/>
      <c r="AA40" s="36"/>
      <c r="AB40" s="54"/>
      <c r="AC40" s="55"/>
      <c r="AD40" s="40"/>
      <c r="AE40" s="40"/>
      <c r="AF40" s="40"/>
      <c r="AG40" s="40"/>
      <c r="AH40" s="40"/>
      <c r="AI40" s="40"/>
      <c r="AJ40" s="40"/>
      <c r="AK40" s="42"/>
      <c r="AL40" s="40"/>
      <c r="AM40" s="40"/>
      <c r="AN40" s="40"/>
      <c r="AO40" s="40"/>
      <c r="AP40" s="40"/>
      <c r="AQ40" s="40"/>
      <c r="AR40" s="40"/>
      <c r="AS40" s="40"/>
      <c r="AT40" s="40"/>
      <c r="AU40" s="40"/>
      <c r="AV40" s="40"/>
      <c r="AW40" s="40"/>
      <c r="AX40" s="40"/>
      <c r="AY40" s="40"/>
      <c r="AZ40" s="43"/>
      <c r="BA40" s="44" t="s">
        <v>423</v>
      </c>
      <c r="BB40" s="45"/>
      <c r="BC40" s="46" t="s">
        <v>113</v>
      </c>
      <c r="BD40" s="31" t="s">
        <v>76</v>
      </c>
      <c r="BE40" s="31" t="s">
        <v>77</v>
      </c>
      <c r="BF40" s="47" t="s">
        <v>424</v>
      </c>
      <c r="BG40" s="46"/>
      <c r="BH40" s="46" t="s">
        <v>166</v>
      </c>
      <c r="BI40" s="31" t="s">
        <v>117</v>
      </c>
      <c r="BJ40" s="31" t="s">
        <v>118</v>
      </c>
      <c r="BK40" s="57">
        <v>-27.459157000000001</v>
      </c>
      <c r="BL40" s="48" t="s">
        <v>425</v>
      </c>
      <c r="BM40" s="50" t="s">
        <v>83</v>
      </c>
      <c r="BN40" s="51" t="s">
        <v>426</v>
      </c>
      <c r="BO40" s="52" t="s">
        <v>427</v>
      </c>
    </row>
    <row r="41" spans="1:68" customFormat="1" ht="96" x14ac:dyDescent="0.3">
      <c r="A41" s="28"/>
      <c r="B41" s="29" t="s">
        <v>417</v>
      </c>
      <c r="C41" s="30"/>
      <c r="D41" s="31"/>
      <c r="E41" s="31"/>
      <c r="F41" s="31"/>
      <c r="G41" s="31"/>
      <c r="H41" s="31"/>
      <c r="I41" s="31"/>
      <c r="J41" s="31"/>
      <c r="K41" s="31"/>
      <c r="L41" s="31" t="s">
        <v>105</v>
      </c>
      <c r="M41" s="31" t="s">
        <v>62</v>
      </c>
      <c r="N41" s="31" t="s">
        <v>62</v>
      </c>
      <c r="O41" s="33" t="str">
        <f>VLOOKUP(B41,[1]PPTO!$I$6:$Q$103,8,0)</f>
        <v>SI</v>
      </c>
      <c r="P41" s="33" t="str">
        <f>VLOOKUP(B41,[1]PPTO!$I$6:$R$114,10,0)</f>
        <v>SI</v>
      </c>
      <c r="Q41" s="30" t="s">
        <v>157</v>
      </c>
      <c r="R41" s="31" t="s">
        <v>64</v>
      </c>
      <c r="S41" s="31" t="s">
        <v>418</v>
      </c>
      <c r="T41" s="31" t="s">
        <v>419</v>
      </c>
      <c r="U41" s="34" t="s">
        <v>420</v>
      </c>
      <c r="V41" s="33" t="s">
        <v>157</v>
      </c>
      <c r="W41" s="35" t="s">
        <v>428</v>
      </c>
      <c r="X41" s="32" t="s">
        <v>422</v>
      </c>
      <c r="Y41" s="32"/>
      <c r="Z41" s="32"/>
      <c r="AA41" s="36"/>
      <c r="AB41" s="54" t="s">
        <v>429</v>
      </c>
      <c r="AC41" s="55"/>
      <c r="AD41" s="40"/>
      <c r="AE41" s="40"/>
      <c r="AF41" s="40"/>
      <c r="AG41" s="40"/>
      <c r="AH41" s="40"/>
      <c r="AI41" s="40"/>
      <c r="AJ41" s="40"/>
      <c r="AK41" s="42"/>
      <c r="AL41" s="40"/>
      <c r="AM41" s="40"/>
      <c r="AN41" s="40"/>
      <c r="AO41" s="40"/>
      <c r="AP41" s="40"/>
      <c r="AQ41" s="40"/>
      <c r="AR41" s="40"/>
      <c r="AS41" s="40"/>
      <c r="AT41" s="40"/>
      <c r="AU41" s="40"/>
      <c r="AV41" s="40">
        <v>206</v>
      </c>
      <c r="AW41" s="40"/>
      <c r="AX41" s="40"/>
      <c r="AY41" s="40"/>
      <c r="AZ41" s="43"/>
      <c r="BA41" s="44" t="s">
        <v>423</v>
      </c>
      <c r="BB41" s="45"/>
      <c r="BC41" s="46" t="s">
        <v>113</v>
      </c>
      <c r="BD41" s="31" t="s">
        <v>77</v>
      </c>
      <c r="BE41" s="31" t="s">
        <v>77</v>
      </c>
      <c r="BF41" s="47" t="s">
        <v>430</v>
      </c>
      <c r="BG41" s="46"/>
      <c r="BH41" s="46" t="s">
        <v>166</v>
      </c>
      <c r="BI41" s="31" t="s">
        <v>117</v>
      </c>
      <c r="BJ41" s="31" t="s">
        <v>118</v>
      </c>
      <c r="BK41" s="56">
        <v>-26.879359999999998</v>
      </c>
      <c r="BL41" s="48" t="s">
        <v>431</v>
      </c>
      <c r="BM41" s="50" t="s">
        <v>83</v>
      </c>
      <c r="BN41" s="51" t="s">
        <v>426</v>
      </c>
      <c r="BO41" s="52" t="s">
        <v>432</v>
      </c>
    </row>
    <row r="42" spans="1:68" customFormat="1" ht="54" customHeight="1" x14ac:dyDescent="0.3">
      <c r="A42" s="28"/>
      <c r="B42" s="29" t="s">
        <v>417</v>
      </c>
      <c r="C42" s="30"/>
      <c r="D42" s="31"/>
      <c r="E42" s="31"/>
      <c r="F42" s="31"/>
      <c r="G42" s="31"/>
      <c r="H42" s="31"/>
      <c r="I42" s="31"/>
      <c r="J42" s="31"/>
      <c r="K42" s="31"/>
      <c r="L42" s="31" t="s">
        <v>105</v>
      </c>
      <c r="M42" s="31" t="s">
        <v>62</v>
      </c>
      <c r="N42" s="31" t="s">
        <v>62</v>
      </c>
      <c r="O42" s="33" t="str">
        <f>VLOOKUP(B42,[1]PPTO!$I$6:$Q$103,8,0)</f>
        <v>SI</v>
      </c>
      <c r="P42" s="33" t="str">
        <f>VLOOKUP(B42,[1]PPTO!$I$6:$R$114,10,0)</f>
        <v>SI</v>
      </c>
      <c r="Q42" s="30" t="s">
        <v>157</v>
      </c>
      <c r="R42" s="31" t="s">
        <v>64</v>
      </c>
      <c r="S42" s="31" t="s">
        <v>418</v>
      </c>
      <c r="T42" s="31" t="s">
        <v>419</v>
      </c>
      <c r="U42" s="34" t="s">
        <v>420</v>
      </c>
      <c r="V42" s="33" t="s">
        <v>157</v>
      </c>
      <c r="W42" s="35" t="s">
        <v>433</v>
      </c>
      <c r="X42" s="32" t="s">
        <v>422</v>
      </c>
      <c r="Y42" s="32"/>
      <c r="Z42" s="32"/>
      <c r="AA42" s="36"/>
      <c r="AB42" s="54"/>
      <c r="AC42" s="55"/>
      <c r="AD42" s="40"/>
      <c r="AE42" s="40"/>
      <c r="AF42" s="40"/>
      <c r="AG42" s="40"/>
      <c r="AH42" s="40"/>
      <c r="AI42" s="40"/>
      <c r="AJ42" s="40"/>
      <c r="AK42" s="42"/>
      <c r="AL42" s="40"/>
      <c r="AM42" s="40"/>
      <c r="AN42" s="40"/>
      <c r="AO42" s="40"/>
      <c r="AP42" s="40"/>
      <c r="AQ42" s="40"/>
      <c r="AR42" s="40"/>
      <c r="AS42" s="40"/>
      <c r="AT42" s="40"/>
      <c r="AU42" s="40"/>
      <c r="AV42" s="40"/>
      <c r="AW42" s="40"/>
      <c r="AX42" s="40"/>
      <c r="AY42" s="40"/>
      <c r="AZ42" s="43"/>
      <c r="BA42" s="44" t="s">
        <v>434</v>
      </c>
      <c r="BB42" s="45"/>
      <c r="BC42" s="46" t="s">
        <v>113</v>
      </c>
      <c r="BD42" s="31" t="s">
        <v>76</v>
      </c>
      <c r="BE42" s="31" t="s">
        <v>76</v>
      </c>
      <c r="BF42" s="47" t="s">
        <v>435</v>
      </c>
      <c r="BG42" s="46"/>
      <c r="BH42" s="46" t="s">
        <v>139</v>
      </c>
      <c r="BI42" s="31" t="s">
        <v>140</v>
      </c>
      <c r="BJ42" s="31" t="s">
        <v>264</v>
      </c>
      <c r="BK42" s="56">
        <v>-21.5671</v>
      </c>
      <c r="BL42" s="63" t="s">
        <v>436</v>
      </c>
      <c r="BM42" s="50" t="s">
        <v>83</v>
      </c>
      <c r="BN42" s="51" t="s">
        <v>426</v>
      </c>
      <c r="BO42" s="52" t="s">
        <v>437</v>
      </c>
    </row>
    <row r="43" spans="1:68" customFormat="1" ht="54" customHeight="1" x14ac:dyDescent="0.3">
      <c r="A43" s="28" t="str">
        <f>P43</f>
        <v>NO</v>
      </c>
      <c r="B43" s="29" t="s">
        <v>438</v>
      </c>
      <c r="C43" s="30"/>
      <c r="D43" s="31"/>
      <c r="E43" s="31"/>
      <c r="F43" s="31"/>
      <c r="G43" s="31"/>
      <c r="H43" s="31"/>
      <c r="I43" s="31"/>
      <c r="J43" s="31"/>
      <c r="K43" s="31"/>
      <c r="L43" s="31"/>
      <c r="M43" s="31"/>
      <c r="N43" s="31" t="s">
        <v>439</v>
      </c>
      <c r="O43" s="33" t="str">
        <f>VLOOKUP(B43,[1]PPTO!$I$6:$Q$103,8,0)</f>
        <v>NO</v>
      </c>
      <c r="P43" s="33" t="str">
        <f>VLOOKUP(B43,[1]PPTO!$I$6:$R$114,10,0)</f>
        <v>NO</v>
      </c>
      <c r="Q43" s="30" t="s">
        <v>91</v>
      </c>
      <c r="R43" s="31" t="s">
        <v>64</v>
      </c>
      <c r="S43" s="31" t="s">
        <v>106</v>
      </c>
      <c r="T43" s="31" t="s">
        <v>440</v>
      </c>
      <c r="U43" s="64" t="s">
        <v>441</v>
      </c>
      <c r="V43" s="33" t="s">
        <v>91</v>
      </c>
      <c r="W43" s="35" t="s">
        <v>321</v>
      </c>
      <c r="X43" s="32" t="s">
        <v>69</v>
      </c>
      <c r="Y43" s="32" t="s">
        <v>322</v>
      </c>
      <c r="Z43" s="32" t="s">
        <v>350</v>
      </c>
      <c r="AA43" s="36"/>
      <c r="AB43" s="54"/>
      <c r="AC43" s="55"/>
      <c r="AD43" s="40"/>
      <c r="AE43" s="40"/>
      <c r="AF43" s="40"/>
      <c r="AG43" s="40"/>
      <c r="AH43" s="40"/>
      <c r="AI43" s="40"/>
      <c r="AJ43" s="40"/>
      <c r="AK43" s="42"/>
      <c r="AL43" s="40"/>
      <c r="AM43" s="40"/>
      <c r="AN43" s="40"/>
      <c r="AO43" s="40"/>
      <c r="AP43" s="40"/>
      <c r="AQ43" s="40"/>
      <c r="AR43" s="40"/>
      <c r="AS43" s="40"/>
      <c r="AT43" s="40"/>
      <c r="AU43" s="40"/>
      <c r="AV43" s="40"/>
      <c r="AW43" s="40"/>
      <c r="AX43" s="40"/>
      <c r="AY43" s="40"/>
      <c r="AZ43" s="43"/>
      <c r="BA43" s="44" t="s">
        <v>124</v>
      </c>
      <c r="BB43" s="45"/>
      <c r="BC43" s="46" t="s">
        <v>136</v>
      </c>
      <c r="BD43" s="31" t="s">
        <v>77</v>
      </c>
      <c r="BE43" s="31" t="s">
        <v>77</v>
      </c>
      <c r="BF43" s="47" t="s">
        <v>324</v>
      </c>
      <c r="BG43" s="46" t="s">
        <v>165</v>
      </c>
      <c r="BH43" s="46" t="s">
        <v>166</v>
      </c>
      <c r="BI43" s="31" t="s">
        <v>188</v>
      </c>
      <c r="BJ43" s="31" t="s">
        <v>325</v>
      </c>
      <c r="BK43" s="56">
        <v>-29.551649999999999</v>
      </c>
      <c r="BL43" s="63" t="s">
        <v>326</v>
      </c>
      <c r="BM43" s="50" t="s">
        <v>83</v>
      </c>
      <c r="BN43" s="51" t="s">
        <v>442</v>
      </c>
      <c r="BO43" s="52" t="s">
        <v>443</v>
      </c>
    </row>
    <row r="44" spans="1:68" customFormat="1" ht="75.75" customHeight="1" x14ac:dyDescent="0.3">
      <c r="A44" s="28" t="str">
        <f>P44</f>
        <v>SI</v>
      </c>
      <c r="B44" s="29" t="s">
        <v>444</v>
      </c>
      <c r="C44" s="30" t="s">
        <v>61</v>
      </c>
      <c r="D44" s="31" t="s">
        <v>61</v>
      </c>
      <c r="E44" s="31" t="s">
        <v>61</v>
      </c>
      <c r="F44" s="31" t="s">
        <v>61</v>
      </c>
      <c r="G44" s="31" t="s">
        <v>61</v>
      </c>
      <c r="H44" s="31" t="s">
        <v>61</v>
      </c>
      <c r="I44" s="31" t="s">
        <v>61</v>
      </c>
      <c r="J44" s="31" t="s">
        <v>61</v>
      </c>
      <c r="K44" s="31" t="s">
        <v>61</v>
      </c>
      <c r="L44" s="31" t="s">
        <v>61</v>
      </c>
      <c r="M44" s="31" t="s">
        <v>61</v>
      </c>
      <c r="N44" s="31" t="s">
        <v>61</v>
      </c>
      <c r="O44" s="33" t="s">
        <v>61</v>
      </c>
      <c r="P44" s="33" t="str">
        <f>VLOOKUP(B44,[1]PPTO!$I$6:$R$114,10,0)</f>
        <v>SI</v>
      </c>
      <c r="Q44" s="30" t="s">
        <v>91</v>
      </c>
      <c r="R44" s="31" t="s">
        <v>64</v>
      </c>
      <c r="S44" s="31" t="s">
        <v>106</v>
      </c>
      <c r="T44" s="31" t="s">
        <v>445</v>
      </c>
      <c r="U44" s="34"/>
      <c r="V44" s="33" t="s">
        <v>91</v>
      </c>
      <c r="W44" s="35" t="s">
        <v>446</v>
      </c>
      <c r="X44" s="32" t="s">
        <v>69</v>
      </c>
      <c r="Y44" s="32" t="s">
        <v>447</v>
      </c>
      <c r="Z44" s="32" t="s">
        <v>448</v>
      </c>
      <c r="AA44" s="36">
        <v>5325</v>
      </c>
      <c r="AB44" s="54"/>
      <c r="AC44" s="55"/>
      <c r="AD44" s="40"/>
      <c r="AE44" s="40"/>
      <c r="AF44" s="40">
        <v>644</v>
      </c>
      <c r="AG44" s="40"/>
      <c r="AH44" s="40">
        <v>4.3999999999999997E-2</v>
      </c>
      <c r="AI44" s="40"/>
      <c r="AJ44" s="40"/>
      <c r="AK44" s="42"/>
      <c r="AL44" s="40"/>
      <c r="AM44" s="40"/>
      <c r="AN44" s="40"/>
      <c r="AO44" s="40"/>
      <c r="AP44" s="40">
        <v>115</v>
      </c>
      <c r="AQ44" s="40"/>
      <c r="AR44" s="40"/>
      <c r="AS44" s="40"/>
      <c r="AT44" s="40"/>
      <c r="AU44" s="40"/>
      <c r="AV44" s="40"/>
      <c r="AW44" s="40"/>
      <c r="AX44" s="40"/>
      <c r="AY44" s="40"/>
      <c r="AZ44" s="43"/>
      <c r="BA44" s="44" t="s">
        <v>124</v>
      </c>
      <c r="BB44" s="45"/>
      <c r="BC44" s="46" t="s">
        <v>75</v>
      </c>
      <c r="BD44" s="31" t="s">
        <v>77</v>
      </c>
      <c r="BE44" s="31" t="s">
        <v>76</v>
      </c>
      <c r="BF44" s="47" t="s">
        <v>449</v>
      </c>
      <c r="BG44" s="46"/>
      <c r="BH44" s="46"/>
      <c r="BI44" s="31" t="s">
        <v>140</v>
      </c>
      <c r="BJ44" s="31"/>
      <c r="BK44" s="56"/>
      <c r="BL44" s="63"/>
      <c r="BM44" s="50"/>
      <c r="BN44" s="51" t="s">
        <v>450</v>
      </c>
      <c r="BO44" s="52"/>
    </row>
    <row r="45" spans="1:68" customFormat="1" ht="91.5" customHeight="1" x14ac:dyDescent="0.3">
      <c r="A45" s="28" t="str">
        <f>P45</f>
        <v>SI</v>
      </c>
      <c r="B45" s="29" t="s">
        <v>451</v>
      </c>
      <c r="C45" s="30" t="s">
        <v>61</v>
      </c>
      <c r="D45" s="31" t="s">
        <v>61</v>
      </c>
      <c r="E45" s="31" t="s">
        <v>61</v>
      </c>
      <c r="F45" s="31" t="s">
        <v>61</v>
      </c>
      <c r="G45" s="31" t="s">
        <v>61</v>
      </c>
      <c r="H45" s="31" t="s">
        <v>61</v>
      </c>
      <c r="I45" s="31" t="s">
        <v>61</v>
      </c>
      <c r="J45" s="31" t="s">
        <v>61</v>
      </c>
      <c r="K45" s="31" t="s">
        <v>61</v>
      </c>
      <c r="L45" s="31" t="s">
        <v>61</v>
      </c>
      <c r="M45" s="31" t="s">
        <v>62</v>
      </c>
      <c r="N45" s="31" t="s">
        <v>62</v>
      </c>
      <c r="O45" s="33" t="str">
        <f>VLOOKUP(B45,[1]PPTO!$I$6:$Q$103,8,0)</f>
        <v>SI</v>
      </c>
      <c r="P45" s="33" t="str">
        <f>VLOOKUP(B45,[1]PPTO!$I$6:$R$114,10,0)</f>
        <v>SI</v>
      </c>
      <c r="Q45" s="30" t="s">
        <v>63</v>
      </c>
      <c r="R45" s="31" t="s">
        <v>64</v>
      </c>
      <c r="S45" s="31" t="s">
        <v>65</v>
      </c>
      <c r="T45" s="31" t="s">
        <v>452</v>
      </c>
      <c r="U45" s="34" t="s">
        <v>453</v>
      </c>
      <c r="V45" s="33" t="s">
        <v>63</v>
      </c>
      <c r="W45" s="35" t="s">
        <v>454</v>
      </c>
      <c r="X45" s="32" t="s">
        <v>69</v>
      </c>
      <c r="Y45" s="32" t="s">
        <v>447</v>
      </c>
      <c r="Z45" s="32" t="s">
        <v>455</v>
      </c>
      <c r="AA45" s="36"/>
      <c r="AB45" s="54"/>
      <c r="AC45" s="55"/>
      <c r="AD45" s="40"/>
      <c r="AE45" s="65">
        <v>1.1000000000000001</v>
      </c>
      <c r="AF45" s="65"/>
      <c r="AG45" s="40"/>
      <c r="AH45" s="40"/>
      <c r="AI45" s="40"/>
      <c r="AJ45" s="40"/>
      <c r="AK45" s="42"/>
      <c r="AL45" s="40"/>
      <c r="AM45" s="40"/>
      <c r="AN45" s="40"/>
      <c r="AO45" s="40"/>
      <c r="AP45" s="40">
        <v>54</v>
      </c>
      <c r="AQ45" s="40"/>
      <c r="AR45" s="40"/>
      <c r="AS45" s="40"/>
      <c r="AT45" s="40"/>
      <c r="AU45" s="40"/>
      <c r="AV45" s="40"/>
      <c r="AW45" s="40"/>
      <c r="AX45" s="40"/>
      <c r="AY45" s="40"/>
      <c r="AZ45" s="43"/>
      <c r="BA45" s="44" t="s">
        <v>124</v>
      </c>
      <c r="BB45" s="45" t="s">
        <v>456</v>
      </c>
      <c r="BC45" s="46" t="s">
        <v>75</v>
      </c>
      <c r="BD45" s="31" t="s">
        <v>77</v>
      </c>
      <c r="BE45" s="31" t="s">
        <v>77</v>
      </c>
      <c r="BF45" s="47" t="s">
        <v>457</v>
      </c>
      <c r="BG45" s="46" t="s">
        <v>221</v>
      </c>
      <c r="BH45" s="46" t="s">
        <v>178</v>
      </c>
      <c r="BI45" s="31" t="s">
        <v>188</v>
      </c>
      <c r="BJ45" s="31" t="s">
        <v>366</v>
      </c>
      <c r="BK45" s="57">
        <v>-31.124700000000001</v>
      </c>
      <c r="BL45" s="57">
        <v>-71.115690000000001</v>
      </c>
      <c r="BM45" s="50" t="s">
        <v>83</v>
      </c>
      <c r="BN45" s="51" t="s">
        <v>458</v>
      </c>
      <c r="BO45" s="52" t="s">
        <v>459</v>
      </c>
    </row>
    <row r="46" spans="1:68" customFormat="1" ht="93" customHeight="1" x14ac:dyDescent="0.3">
      <c r="A46" s="28"/>
      <c r="B46" s="29" t="s">
        <v>451</v>
      </c>
      <c r="C46" s="30" t="s">
        <v>61</v>
      </c>
      <c r="D46" s="31" t="s">
        <v>61</v>
      </c>
      <c r="E46" s="31" t="s">
        <v>61</v>
      </c>
      <c r="F46" s="31" t="s">
        <v>61</v>
      </c>
      <c r="G46" s="31" t="s">
        <v>61</v>
      </c>
      <c r="H46" s="31" t="s">
        <v>61</v>
      </c>
      <c r="I46" s="31" t="s">
        <v>61</v>
      </c>
      <c r="J46" s="31" t="s">
        <v>61</v>
      </c>
      <c r="K46" s="31" t="s">
        <v>61</v>
      </c>
      <c r="L46" s="31" t="s">
        <v>61</v>
      </c>
      <c r="M46" s="31" t="s">
        <v>62</v>
      </c>
      <c r="N46" s="31" t="s">
        <v>62</v>
      </c>
      <c r="O46" s="33" t="str">
        <f>VLOOKUP(B46,[1]PPTO!$I$6:$Q$103,8,0)</f>
        <v>SI</v>
      </c>
      <c r="P46" s="33" t="str">
        <f>VLOOKUP(B46,[1]PPTO!$I$6:$R$114,10,0)</f>
        <v>SI</v>
      </c>
      <c r="Q46" s="30" t="s">
        <v>63</v>
      </c>
      <c r="R46" s="31" t="s">
        <v>64</v>
      </c>
      <c r="S46" s="31" t="s">
        <v>65</v>
      </c>
      <c r="T46" s="31" t="s">
        <v>452</v>
      </c>
      <c r="U46" s="34" t="s">
        <v>453</v>
      </c>
      <c r="V46" s="33" t="s">
        <v>63</v>
      </c>
      <c r="W46" s="35" t="s">
        <v>460</v>
      </c>
      <c r="X46" s="32" t="s">
        <v>69</v>
      </c>
      <c r="Y46" s="32"/>
      <c r="Z46" s="32" t="s">
        <v>69</v>
      </c>
      <c r="AA46" s="36">
        <v>4000</v>
      </c>
      <c r="AB46" s="54"/>
      <c r="AC46" s="55"/>
      <c r="AD46" s="40"/>
      <c r="AE46" s="65"/>
      <c r="AF46" s="65"/>
      <c r="AG46" s="40"/>
      <c r="AH46" s="40"/>
      <c r="AI46" s="40"/>
      <c r="AJ46" s="40"/>
      <c r="AK46" s="42"/>
      <c r="AL46" s="40"/>
      <c r="AM46" s="40"/>
      <c r="AN46" s="40"/>
      <c r="AO46" s="40"/>
      <c r="AP46" s="40"/>
      <c r="AQ46" s="40"/>
      <c r="AR46" s="40"/>
      <c r="AS46" s="40"/>
      <c r="AT46" s="40"/>
      <c r="AU46" s="40"/>
      <c r="AV46" s="40"/>
      <c r="AW46" s="40"/>
      <c r="AX46" s="40"/>
      <c r="AY46" s="40"/>
      <c r="AZ46" s="43"/>
      <c r="BA46" s="44" t="s">
        <v>73</v>
      </c>
      <c r="BB46" s="45"/>
      <c r="BC46" s="46" t="s">
        <v>113</v>
      </c>
      <c r="BD46" s="31" t="s">
        <v>77</v>
      </c>
      <c r="BE46" s="31" t="s">
        <v>76</v>
      </c>
      <c r="BF46" s="47" t="s">
        <v>461</v>
      </c>
      <c r="BG46" s="46" t="s">
        <v>462</v>
      </c>
      <c r="BH46" s="46"/>
      <c r="BI46" s="31" t="s">
        <v>140</v>
      </c>
      <c r="BJ46" s="31" t="s">
        <v>140</v>
      </c>
      <c r="BK46" s="57">
        <v>-24.225639999999999</v>
      </c>
      <c r="BL46" s="57">
        <v>-70.477170000000001</v>
      </c>
      <c r="BM46" s="50" t="s">
        <v>83</v>
      </c>
      <c r="BN46" s="51" t="s">
        <v>458</v>
      </c>
      <c r="BO46" s="52" t="s">
        <v>463</v>
      </c>
    </row>
    <row r="47" spans="1:68" customFormat="1" ht="91.5" customHeight="1" x14ac:dyDescent="0.3">
      <c r="A47" s="28"/>
      <c r="B47" s="29" t="s">
        <v>451</v>
      </c>
      <c r="C47" s="30" t="s">
        <v>61</v>
      </c>
      <c r="D47" s="31" t="s">
        <v>61</v>
      </c>
      <c r="E47" s="31" t="s">
        <v>61</v>
      </c>
      <c r="F47" s="31" t="s">
        <v>61</v>
      </c>
      <c r="G47" s="31" t="s">
        <v>61</v>
      </c>
      <c r="H47" s="31" t="s">
        <v>61</v>
      </c>
      <c r="I47" s="31" t="s">
        <v>61</v>
      </c>
      <c r="J47" s="31" t="s">
        <v>61</v>
      </c>
      <c r="K47" s="31" t="s">
        <v>61</v>
      </c>
      <c r="L47" s="31" t="s">
        <v>61</v>
      </c>
      <c r="M47" s="31" t="s">
        <v>62</v>
      </c>
      <c r="N47" s="31" t="s">
        <v>62</v>
      </c>
      <c r="O47" s="33" t="str">
        <f>VLOOKUP(B47,[1]PPTO!$I$6:$Q$103,8,0)</f>
        <v>SI</v>
      </c>
      <c r="P47" s="33" t="str">
        <f>VLOOKUP(B47,[1]PPTO!$I$6:$R$114,10,0)</f>
        <v>SI</v>
      </c>
      <c r="Q47" s="30" t="s">
        <v>63</v>
      </c>
      <c r="R47" s="31" t="s">
        <v>64</v>
      </c>
      <c r="S47" s="31" t="s">
        <v>65</v>
      </c>
      <c r="T47" s="31" t="s">
        <v>452</v>
      </c>
      <c r="U47" s="34" t="s">
        <v>464</v>
      </c>
      <c r="V47" s="33" t="s">
        <v>63</v>
      </c>
      <c r="W47" s="35" t="s">
        <v>465</v>
      </c>
      <c r="X47" s="32" t="s">
        <v>69</v>
      </c>
      <c r="Y47" s="32" t="s">
        <v>70</v>
      </c>
      <c r="Z47" s="32" t="s">
        <v>412</v>
      </c>
      <c r="AA47" s="36">
        <v>1406</v>
      </c>
      <c r="AB47" s="54"/>
      <c r="AC47" s="55"/>
      <c r="AD47" s="40"/>
      <c r="AE47" s="40"/>
      <c r="AF47" s="40"/>
      <c r="AG47" s="40"/>
      <c r="AH47" s="40"/>
      <c r="AI47" s="40"/>
      <c r="AJ47" s="40"/>
      <c r="AK47" s="42"/>
      <c r="AL47" s="40"/>
      <c r="AM47" s="40"/>
      <c r="AN47" s="40"/>
      <c r="AO47" s="40"/>
      <c r="AP47" s="40"/>
      <c r="AQ47" s="40"/>
      <c r="AR47" s="40"/>
      <c r="AS47" s="40"/>
      <c r="AT47" s="40"/>
      <c r="AU47" s="40"/>
      <c r="AV47" s="40"/>
      <c r="AW47" s="40"/>
      <c r="AX47" s="40"/>
      <c r="AY47" s="40"/>
      <c r="AZ47" s="43"/>
      <c r="BA47" s="44" t="s">
        <v>124</v>
      </c>
      <c r="BB47" s="45" t="s">
        <v>456</v>
      </c>
      <c r="BC47" s="46" t="s">
        <v>75</v>
      </c>
      <c r="BD47" s="31" t="s">
        <v>76</v>
      </c>
      <c r="BE47" s="31" t="s">
        <v>76</v>
      </c>
      <c r="BF47" s="47" t="s">
        <v>466</v>
      </c>
      <c r="BG47" s="46" t="s">
        <v>221</v>
      </c>
      <c r="BH47" s="46" t="s">
        <v>166</v>
      </c>
      <c r="BI47" s="31" t="s">
        <v>117</v>
      </c>
      <c r="BJ47" s="31" t="s">
        <v>118</v>
      </c>
      <c r="BK47" s="57">
        <v>-27.675219999999999</v>
      </c>
      <c r="BL47" s="57">
        <v>-70.376009999999994</v>
      </c>
      <c r="BM47" s="50" t="s">
        <v>83</v>
      </c>
      <c r="BN47" s="51" t="s">
        <v>467</v>
      </c>
      <c r="BO47" s="52" t="s">
        <v>468</v>
      </c>
    </row>
    <row r="48" spans="1:68" customFormat="1" ht="132.75" customHeight="1" x14ac:dyDescent="0.3">
      <c r="A48" s="28"/>
      <c r="B48" s="29" t="s">
        <v>451</v>
      </c>
      <c r="C48" s="30" t="s">
        <v>61</v>
      </c>
      <c r="D48" s="31" t="s">
        <v>61</v>
      </c>
      <c r="E48" s="31" t="s">
        <v>61</v>
      </c>
      <c r="F48" s="31" t="s">
        <v>61</v>
      </c>
      <c r="G48" s="31" t="s">
        <v>61</v>
      </c>
      <c r="H48" s="31" t="s">
        <v>61</v>
      </c>
      <c r="I48" s="31" t="s">
        <v>61</v>
      </c>
      <c r="J48" s="31" t="s">
        <v>61</v>
      </c>
      <c r="K48" s="31" t="s">
        <v>61</v>
      </c>
      <c r="L48" s="31" t="s">
        <v>61</v>
      </c>
      <c r="M48" s="31" t="s">
        <v>62</v>
      </c>
      <c r="N48" s="31" t="s">
        <v>62</v>
      </c>
      <c r="O48" s="33" t="str">
        <f>VLOOKUP(B48,[1]PPTO!$I$6:$Q$103,8,0)</f>
        <v>SI</v>
      </c>
      <c r="P48" s="33" t="str">
        <f>VLOOKUP(B48,[1]PPTO!$I$6:$R$114,10,0)</f>
        <v>SI</v>
      </c>
      <c r="Q48" s="30" t="s">
        <v>63</v>
      </c>
      <c r="R48" s="31" t="s">
        <v>64</v>
      </c>
      <c r="S48" s="31" t="s">
        <v>65</v>
      </c>
      <c r="T48" s="31" t="s">
        <v>452</v>
      </c>
      <c r="U48" s="34" t="s">
        <v>469</v>
      </c>
      <c r="V48" s="33" t="s">
        <v>63</v>
      </c>
      <c r="W48" s="35" t="s">
        <v>470</v>
      </c>
      <c r="X48" s="32" t="s">
        <v>69</v>
      </c>
      <c r="Y48" s="32" t="s">
        <v>70</v>
      </c>
      <c r="Z48" s="32" t="s">
        <v>412</v>
      </c>
      <c r="AA48" s="36">
        <v>5553</v>
      </c>
      <c r="AB48" s="54"/>
      <c r="AC48" s="55"/>
      <c r="AD48" s="40"/>
      <c r="AE48" s="40"/>
      <c r="AF48" s="40"/>
      <c r="AG48" s="40"/>
      <c r="AH48" s="40"/>
      <c r="AI48" s="40"/>
      <c r="AJ48" s="40"/>
      <c r="AK48" s="42"/>
      <c r="AL48" s="40"/>
      <c r="AM48" s="40"/>
      <c r="AN48" s="40"/>
      <c r="AO48" s="40"/>
      <c r="AP48" s="40"/>
      <c r="AQ48" s="40"/>
      <c r="AR48" s="40"/>
      <c r="AS48" s="40"/>
      <c r="AT48" s="40"/>
      <c r="AU48" s="40"/>
      <c r="AV48" s="40"/>
      <c r="AW48" s="40"/>
      <c r="AX48" s="40"/>
      <c r="AY48" s="40"/>
      <c r="AZ48" s="43"/>
      <c r="BA48" s="44" t="s">
        <v>124</v>
      </c>
      <c r="BB48" s="45" t="s">
        <v>471</v>
      </c>
      <c r="BC48" s="46" t="s">
        <v>136</v>
      </c>
      <c r="BD48" s="31" t="s">
        <v>76</v>
      </c>
      <c r="BE48" s="31" t="s">
        <v>76</v>
      </c>
      <c r="BF48" s="47" t="s">
        <v>472</v>
      </c>
      <c r="BG48" s="46" t="s">
        <v>221</v>
      </c>
      <c r="BH48" s="46" t="s">
        <v>473</v>
      </c>
      <c r="BI48" s="31" t="s">
        <v>188</v>
      </c>
      <c r="BJ48" s="31" t="s">
        <v>474</v>
      </c>
      <c r="BK48" s="57">
        <v>-31.351959999999998</v>
      </c>
      <c r="BL48" s="57">
        <v>-71.195139999999995</v>
      </c>
      <c r="BM48" s="50" t="s">
        <v>83</v>
      </c>
      <c r="BN48" s="51" t="s">
        <v>467</v>
      </c>
      <c r="BO48" s="52" t="s">
        <v>475</v>
      </c>
    </row>
    <row r="49" spans="1:67" customFormat="1" ht="72" x14ac:dyDescent="0.3">
      <c r="A49" s="28"/>
      <c r="B49" s="29" t="s">
        <v>451</v>
      </c>
      <c r="C49" s="30" t="s">
        <v>61</v>
      </c>
      <c r="D49" s="31" t="s">
        <v>61</v>
      </c>
      <c r="E49" s="31" t="s">
        <v>61</v>
      </c>
      <c r="F49" s="31" t="s">
        <v>61</v>
      </c>
      <c r="G49" s="31" t="s">
        <v>61</v>
      </c>
      <c r="H49" s="31" t="s">
        <v>61</v>
      </c>
      <c r="I49" s="31" t="s">
        <v>61</v>
      </c>
      <c r="J49" s="31" t="s">
        <v>61</v>
      </c>
      <c r="K49" s="31" t="s">
        <v>61</v>
      </c>
      <c r="L49" s="31" t="s">
        <v>61</v>
      </c>
      <c r="M49" s="31" t="s">
        <v>62</v>
      </c>
      <c r="N49" s="31" t="s">
        <v>62</v>
      </c>
      <c r="O49" s="33" t="str">
        <f>VLOOKUP(B49,[1]PPTO!$I$6:$Q$103,8,0)</f>
        <v>SI</v>
      </c>
      <c r="P49" s="33" t="str">
        <f>VLOOKUP(B49,[1]PPTO!$I$6:$R$114,10,0)</f>
        <v>SI</v>
      </c>
      <c r="Q49" s="30" t="s">
        <v>63</v>
      </c>
      <c r="R49" s="31" t="s">
        <v>64</v>
      </c>
      <c r="S49" s="31" t="s">
        <v>65</v>
      </c>
      <c r="T49" s="31" t="s">
        <v>452</v>
      </c>
      <c r="U49" s="34"/>
      <c r="V49" s="33" t="s">
        <v>63</v>
      </c>
      <c r="W49" s="35" t="s">
        <v>476</v>
      </c>
      <c r="X49" s="32" t="s">
        <v>69</v>
      </c>
      <c r="Y49" s="32" t="s">
        <v>70</v>
      </c>
      <c r="Z49" s="32" t="s">
        <v>412</v>
      </c>
      <c r="AA49" s="36"/>
      <c r="AB49" s="54"/>
      <c r="AC49" s="55"/>
      <c r="AD49" s="40"/>
      <c r="AE49" s="40"/>
      <c r="AF49" s="40"/>
      <c r="AG49" s="40"/>
      <c r="AH49" s="40"/>
      <c r="AI49" s="40"/>
      <c r="AJ49" s="40"/>
      <c r="AK49" s="42"/>
      <c r="AL49" s="40"/>
      <c r="AM49" s="40"/>
      <c r="AN49" s="40"/>
      <c r="AO49" s="40"/>
      <c r="AP49" s="40"/>
      <c r="AQ49" s="40"/>
      <c r="AR49" s="40"/>
      <c r="AS49" s="40"/>
      <c r="AT49" s="40"/>
      <c r="AU49" s="40"/>
      <c r="AV49" s="40"/>
      <c r="AW49" s="40"/>
      <c r="AX49" s="40"/>
      <c r="AY49" s="40"/>
      <c r="AZ49" s="43"/>
      <c r="BA49" s="44" t="s">
        <v>73</v>
      </c>
      <c r="BB49" s="45" t="s">
        <v>477</v>
      </c>
      <c r="BC49" s="46" t="s">
        <v>136</v>
      </c>
      <c r="BD49" s="31" t="s">
        <v>76</v>
      </c>
      <c r="BE49" s="31" t="s">
        <v>76</v>
      </c>
      <c r="BF49" s="47" t="s">
        <v>478</v>
      </c>
      <c r="BG49" s="46" t="s">
        <v>221</v>
      </c>
      <c r="BH49" s="46" t="s">
        <v>166</v>
      </c>
      <c r="BI49" s="31" t="s">
        <v>117</v>
      </c>
      <c r="BJ49" s="31" t="s">
        <v>118</v>
      </c>
      <c r="BK49" s="48"/>
      <c r="BL49" s="48"/>
      <c r="BM49" s="50"/>
      <c r="BN49" s="51" t="s">
        <v>467</v>
      </c>
      <c r="BO49" s="52" t="s">
        <v>479</v>
      </c>
    </row>
    <row r="50" spans="1:67" customFormat="1" ht="135.75" customHeight="1" x14ac:dyDescent="0.3">
      <c r="A50" s="28"/>
      <c r="B50" s="29" t="s">
        <v>451</v>
      </c>
      <c r="C50" s="30" t="s">
        <v>61</v>
      </c>
      <c r="D50" s="31" t="s">
        <v>61</v>
      </c>
      <c r="E50" s="31" t="s">
        <v>61</v>
      </c>
      <c r="F50" s="31" t="s">
        <v>61</v>
      </c>
      <c r="G50" s="31" t="s">
        <v>61</v>
      </c>
      <c r="H50" s="31" t="s">
        <v>61</v>
      </c>
      <c r="I50" s="31" t="s">
        <v>61</v>
      </c>
      <c r="J50" s="31" t="s">
        <v>61</v>
      </c>
      <c r="K50" s="31" t="s">
        <v>61</v>
      </c>
      <c r="L50" s="31" t="s">
        <v>61</v>
      </c>
      <c r="M50" s="53" t="s">
        <v>61</v>
      </c>
      <c r="N50" s="31" t="s">
        <v>62</v>
      </c>
      <c r="O50" s="33" t="str">
        <f>VLOOKUP(B50,[1]PPTO!$I$6:$Q$103,8,0)</f>
        <v>SI</v>
      </c>
      <c r="P50" s="33" t="str">
        <f>VLOOKUP(B50,[1]PPTO!$I$6:$R$114,10,0)</f>
        <v>SI</v>
      </c>
      <c r="Q50" s="30" t="s">
        <v>63</v>
      </c>
      <c r="R50" s="31" t="s">
        <v>64</v>
      </c>
      <c r="S50" s="31" t="s">
        <v>65</v>
      </c>
      <c r="T50" s="31" t="s">
        <v>452</v>
      </c>
      <c r="U50" s="34" t="s">
        <v>453</v>
      </c>
      <c r="V50" s="33" t="s">
        <v>63</v>
      </c>
      <c r="W50" s="35" t="s">
        <v>480</v>
      </c>
      <c r="X50" s="32" t="s">
        <v>69</v>
      </c>
      <c r="Y50" s="32" t="s">
        <v>322</v>
      </c>
      <c r="Z50" s="32" t="s">
        <v>323</v>
      </c>
      <c r="AA50" s="36">
        <v>3800</v>
      </c>
      <c r="AB50" s="54"/>
      <c r="AC50" s="55"/>
      <c r="AD50" s="40"/>
      <c r="AE50" s="40">
        <v>1.3</v>
      </c>
      <c r="AF50" s="40"/>
      <c r="AG50" s="40"/>
      <c r="AH50" s="40"/>
      <c r="AI50" s="40"/>
      <c r="AJ50" s="40"/>
      <c r="AK50" s="42"/>
      <c r="AL50" s="40"/>
      <c r="AM50" s="40"/>
      <c r="AN50" s="40"/>
      <c r="AO50" s="40"/>
      <c r="AP50" s="40"/>
      <c r="AQ50" s="40"/>
      <c r="AR50" s="40"/>
      <c r="AS50" s="40"/>
      <c r="AT50" s="40"/>
      <c r="AU50" s="40"/>
      <c r="AV50" s="40"/>
      <c r="AW50" s="40"/>
      <c r="AX50" s="40"/>
      <c r="AY50" s="40"/>
      <c r="AZ50" s="43"/>
      <c r="BA50" s="44" t="s">
        <v>481</v>
      </c>
      <c r="BB50" s="45" t="s">
        <v>482</v>
      </c>
      <c r="BC50" s="46" t="s">
        <v>136</v>
      </c>
      <c r="BD50" s="31" t="s">
        <v>77</v>
      </c>
      <c r="BE50" s="31" t="s">
        <v>77</v>
      </c>
      <c r="BF50" s="47" t="s">
        <v>483</v>
      </c>
      <c r="BG50" s="46" t="s">
        <v>221</v>
      </c>
      <c r="BH50" s="46"/>
      <c r="BI50" s="31" t="s">
        <v>117</v>
      </c>
      <c r="BJ50" s="31" t="s">
        <v>179</v>
      </c>
      <c r="BK50" s="57">
        <v>-30.988800000000001</v>
      </c>
      <c r="BL50" s="57">
        <v>-71.109870000000001</v>
      </c>
      <c r="BM50" s="50" t="s">
        <v>83</v>
      </c>
      <c r="BN50" s="51" t="s">
        <v>467</v>
      </c>
      <c r="BO50" s="52" t="s">
        <v>484</v>
      </c>
    </row>
    <row r="51" spans="1:67" customFormat="1" ht="54" customHeight="1" x14ac:dyDescent="0.3">
      <c r="A51" s="28" t="str">
        <f>P51</f>
        <v>NO</v>
      </c>
      <c r="B51" s="29" t="s">
        <v>485</v>
      </c>
      <c r="C51" s="30"/>
      <c r="D51" s="31"/>
      <c r="E51" s="31"/>
      <c r="F51" s="31"/>
      <c r="G51" s="31"/>
      <c r="H51" s="31"/>
      <c r="I51" s="31"/>
      <c r="J51" s="31"/>
      <c r="K51" s="31" t="s">
        <v>61</v>
      </c>
      <c r="L51" s="31" t="s">
        <v>61</v>
      </c>
      <c r="M51" s="53" t="s">
        <v>61</v>
      </c>
      <c r="N51" s="53" t="s">
        <v>61</v>
      </c>
      <c r="O51" s="33" t="s">
        <v>61</v>
      </c>
      <c r="P51" s="33" t="s">
        <v>61</v>
      </c>
      <c r="Q51" s="30" t="s">
        <v>87</v>
      </c>
      <c r="R51" s="31" t="s">
        <v>64</v>
      </c>
      <c r="S51" s="31" t="s">
        <v>347</v>
      </c>
      <c r="T51" s="31"/>
      <c r="U51" s="34"/>
      <c r="V51" s="33" t="s">
        <v>87</v>
      </c>
      <c r="W51" s="35" t="s">
        <v>486</v>
      </c>
      <c r="X51" s="32" t="s">
        <v>422</v>
      </c>
      <c r="Y51" s="32"/>
      <c r="Z51" s="32" t="s">
        <v>422</v>
      </c>
      <c r="AA51" s="36"/>
      <c r="AB51" s="54"/>
      <c r="AC51" s="55"/>
      <c r="AD51" s="40"/>
      <c r="AE51" s="40"/>
      <c r="AF51" s="40"/>
      <c r="AG51" s="40"/>
      <c r="AH51" s="40"/>
      <c r="AI51" s="40"/>
      <c r="AJ51" s="40"/>
      <c r="AK51" s="42"/>
      <c r="AL51" s="40"/>
      <c r="AM51" s="40"/>
      <c r="AN51" s="40"/>
      <c r="AO51" s="40"/>
      <c r="AP51" s="40"/>
      <c r="AQ51" s="40"/>
      <c r="AR51" s="40"/>
      <c r="AS51" s="40"/>
      <c r="AT51" s="40"/>
      <c r="AU51" s="40"/>
      <c r="AV51" s="40"/>
      <c r="AW51" s="40"/>
      <c r="AX51" s="40"/>
      <c r="AY51" s="40"/>
      <c r="AZ51" s="43"/>
      <c r="BA51" s="44" t="s">
        <v>487</v>
      </c>
      <c r="BB51" s="45" t="s">
        <v>488</v>
      </c>
      <c r="BC51" s="46" t="s">
        <v>113</v>
      </c>
      <c r="BD51" s="31" t="s">
        <v>77</v>
      </c>
      <c r="BE51" s="31" t="s">
        <v>77</v>
      </c>
      <c r="BF51" s="47" t="s">
        <v>489</v>
      </c>
      <c r="BG51" s="46" t="s">
        <v>221</v>
      </c>
      <c r="BH51" s="46" t="s">
        <v>166</v>
      </c>
      <c r="BI51" s="31" t="s">
        <v>140</v>
      </c>
      <c r="BJ51" s="31" t="s">
        <v>490</v>
      </c>
      <c r="BK51" s="57">
        <v>-23.281669999999998</v>
      </c>
      <c r="BL51" s="57">
        <v>-68.136669999999995</v>
      </c>
      <c r="BM51" s="50" t="s">
        <v>83</v>
      </c>
      <c r="BN51" s="51"/>
      <c r="BO51" s="52" t="s">
        <v>491</v>
      </c>
    </row>
    <row r="52" spans="1:67" customFormat="1" ht="54" customHeight="1" x14ac:dyDescent="0.3">
      <c r="A52" s="28" t="str">
        <f>P52</f>
        <v>SI</v>
      </c>
      <c r="B52" s="29" t="s">
        <v>492</v>
      </c>
      <c r="C52" s="30"/>
      <c r="D52" s="31"/>
      <c r="E52" s="31"/>
      <c r="F52" s="31"/>
      <c r="G52" s="31"/>
      <c r="H52" s="31"/>
      <c r="I52" s="31"/>
      <c r="J52" s="31"/>
      <c r="K52" s="31" t="s">
        <v>62</v>
      </c>
      <c r="L52" s="31" t="s">
        <v>62</v>
      </c>
      <c r="M52" s="60" t="s">
        <v>62</v>
      </c>
      <c r="N52" s="60" t="s">
        <v>62</v>
      </c>
      <c r="O52" s="33" t="str">
        <f>VLOOKUP(B52,[1]PPTO!$I$6:$Q$103,8,0)</f>
        <v>SI</v>
      </c>
      <c r="P52" s="33" t="str">
        <f>VLOOKUP(B52,[1]PPTO!$I$6:$R$114,10,0)</f>
        <v>SI</v>
      </c>
      <c r="Q52" s="30" t="s">
        <v>87</v>
      </c>
      <c r="R52" s="31" t="s">
        <v>493</v>
      </c>
      <c r="S52" s="31" t="s">
        <v>494</v>
      </c>
      <c r="T52" s="31"/>
      <c r="U52" s="34"/>
      <c r="V52" s="33" t="s">
        <v>87</v>
      </c>
      <c r="W52" s="35" t="s">
        <v>495</v>
      </c>
      <c r="X52" s="32" t="s">
        <v>69</v>
      </c>
      <c r="Y52" s="32"/>
      <c r="Z52" s="32"/>
      <c r="AA52" s="36"/>
      <c r="AB52" s="54"/>
      <c r="AC52" s="55"/>
      <c r="AD52" s="40"/>
      <c r="AE52" s="40"/>
      <c r="AF52" s="40"/>
      <c r="AG52" s="40"/>
      <c r="AH52" s="40"/>
      <c r="AI52" s="40"/>
      <c r="AJ52" s="40"/>
      <c r="AK52" s="42"/>
      <c r="AL52" s="40"/>
      <c r="AM52" s="40"/>
      <c r="AN52" s="40"/>
      <c r="AO52" s="40"/>
      <c r="AP52" s="40"/>
      <c r="AQ52" s="40"/>
      <c r="AR52" s="40"/>
      <c r="AS52" s="40"/>
      <c r="AT52" s="40"/>
      <c r="AU52" s="40"/>
      <c r="AV52" s="40"/>
      <c r="AW52" s="40"/>
      <c r="AX52" s="40"/>
      <c r="AY52" s="40"/>
      <c r="AZ52" s="43"/>
      <c r="BA52" s="44" t="s">
        <v>221</v>
      </c>
      <c r="BB52" s="45"/>
      <c r="BC52" s="46" t="s">
        <v>75</v>
      </c>
      <c r="BD52" s="31" t="s">
        <v>76</v>
      </c>
      <c r="BE52" s="31" t="s">
        <v>76</v>
      </c>
      <c r="BF52" s="47"/>
      <c r="BG52" s="46"/>
      <c r="BH52" s="46"/>
      <c r="BI52" s="31" t="s">
        <v>117</v>
      </c>
      <c r="BJ52" s="31"/>
      <c r="BK52" s="57">
        <v>-26.18675</v>
      </c>
      <c r="BL52" s="57">
        <v>-70.2577</v>
      </c>
      <c r="BM52" s="50" t="s">
        <v>205</v>
      </c>
      <c r="BN52" s="51"/>
      <c r="BO52" s="52"/>
    </row>
    <row r="53" spans="1:67" customFormat="1" ht="54" customHeight="1" x14ac:dyDescent="0.3">
      <c r="A53" s="28"/>
      <c r="B53" s="29" t="s">
        <v>492</v>
      </c>
      <c r="C53" s="30"/>
      <c r="D53" s="31"/>
      <c r="E53" s="31"/>
      <c r="F53" s="31"/>
      <c r="G53" s="31"/>
      <c r="H53" s="31"/>
      <c r="I53" s="31"/>
      <c r="J53" s="31"/>
      <c r="K53" s="31" t="s">
        <v>62</v>
      </c>
      <c r="L53" s="31" t="s">
        <v>62</v>
      </c>
      <c r="M53" s="60" t="s">
        <v>62</v>
      </c>
      <c r="N53" s="60" t="s">
        <v>62</v>
      </c>
      <c r="O53" s="33" t="str">
        <f>VLOOKUP(B53,[1]PPTO!$I$6:$Q$103,8,0)</f>
        <v>SI</v>
      </c>
      <c r="P53" s="33" t="str">
        <f>VLOOKUP(B53,[1]PPTO!$I$6:$R$114,10,0)</f>
        <v>SI</v>
      </c>
      <c r="Q53" s="30" t="s">
        <v>87</v>
      </c>
      <c r="R53" s="31" t="s">
        <v>493</v>
      </c>
      <c r="S53" s="31" t="s">
        <v>494</v>
      </c>
      <c r="T53" s="31"/>
      <c r="U53" s="34"/>
      <c r="V53" s="33" t="s">
        <v>87</v>
      </c>
      <c r="W53" s="35" t="s">
        <v>496</v>
      </c>
      <c r="X53" s="32" t="s">
        <v>69</v>
      </c>
      <c r="Y53" s="32"/>
      <c r="Z53" s="32"/>
      <c r="AA53" s="36"/>
      <c r="AB53" s="54"/>
      <c r="AC53" s="55"/>
      <c r="AD53" s="40">
        <v>11.042999999999999</v>
      </c>
      <c r="AE53" s="40">
        <v>0.48</v>
      </c>
      <c r="AF53" s="40"/>
      <c r="AG53" s="40"/>
      <c r="AH53" s="40"/>
      <c r="AI53" s="40"/>
      <c r="AJ53" s="40"/>
      <c r="AK53" s="42"/>
      <c r="AL53" s="40"/>
      <c r="AM53" s="40"/>
      <c r="AN53" s="40"/>
      <c r="AO53" s="40"/>
      <c r="AP53" s="40"/>
      <c r="AQ53" s="40"/>
      <c r="AR53" s="40"/>
      <c r="AS53" s="40"/>
      <c r="AT53" s="40"/>
      <c r="AU53" s="40"/>
      <c r="AV53" s="40"/>
      <c r="AW53" s="40"/>
      <c r="AX53" s="40"/>
      <c r="AY53" s="40"/>
      <c r="AZ53" s="43"/>
      <c r="BA53" s="44" t="s">
        <v>221</v>
      </c>
      <c r="BB53" s="45"/>
      <c r="BC53" s="46" t="s">
        <v>75</v>
      </c>
      <c r="BD53" s="31" t="s">
        <v>76</v>
      </c>
      <c r="BE53" s="31" t="s">
        <v>76</v>
      </c>
      <c r="BF53" s="47"/>
      <c r="BG53" s="46"/>
      <c r="BH53" s="46"/>
      <c r="BI53" s="31" t="s">
        <v>188</v>
      </c>
      <c r="BJ53" s="31"/>
      <c r="BK53" s="57">
        <v>-30.488880000000002</v>
      </c>
      <c r="BL53" s="57">
        <v>-71.223460000000003</v>
      </c>
      <c r="BM53" s="50" t="s">
        <v>205</v>
      </c>
      <c r="BN53" s="51"/>
      <c r="BO53" s="52"/>
    </row>
    <row r="54" spans="1:67" customFormat="1" ht="54" customHeight="1" x14ac:dyDescent="0.3">
      <c r="A54" s="28"/>
      <c r="B54" s="29" t="s">
        <v>492</v>
      </c>
      <c r="C54" s="30" t="s">
        <v>62</v>
      </c>
      <c r="D54" s="31" t="s">
        <v>62</v>
      </c>
      <c r="E54" s="31" t="s">
        <v>62</v>
      </c>
      <c r="F54" s="31" t="s">
        <v>62</v>
      </c>
      <c r="G54" s="31" t="s">
        <v>62</v>
      </c>
      <c r="H54" s="31" t="s">
        <v>62</v>
      </c>
      <c r="I54" s="31" t="s">
        <v>62</v>
      </c>
      <c r="J54" s="31" t="s">
        <v>62</v>
      </c>
      <c r="K54" s="31" t="s">
        <v>62</v>
      </c>
      <c r="L54" s="31" t="s">
        <v>62</v>
      </c>
      <c r="M54" s="32" t="s">
        <v>62</v>
      </c>
      <c r="N54" s="32" t="s">
        <v>62</v>
      </c>
      <c r="O54" s="33" t="str">
        <f>VLOOKUP(B54,[1]PPTO!$I$6:$Q$103,8,0)</f>
        <v>SI</v>
      </c>
      <c r="P54" s="33" t="str">
        <f>VLOOKUP(B54,[1]PPTO!$I$6:$R$114,10,0)</f>
        <v>SI</v>
      </c>
      <c r="Q54" s="30" t="s">
        <v>87</v>
      </c>
      <c r="R54" s="31" t="s">
        <v>493</v>
      </c>
      <c r="S54" s="31" t="s">
        <v>494</v>
      </c>
      <c r="T54" s="31"/>
      <c r="U54" s="34"/>
      <c r="V54" s="33" t="s">
        <v>87</v>
      </c>
      <c r="W54" s="35" t="s">
        <v>497</v>
      </c>
      <c r="X54" s="32" t="s">
        <v>69</v>
      </c>
      <c r="Y54" s="32" t="s">
        <v>70</v>
      </c>
      <c r="Z54" s="32" t="s">
        <v>174</v>
      </c>
      <c r="AA54" s="36"/>
      <c r="AB54" s="54"/>
      <c r="AC54" s="55"/>
      <c r="AD54" s="40"/>
      <c r="AE54" s="40"/>
      <c r="AF54" s="40"/>
      <c r="AG54" s="40"/>
      <c r="AH54" s="40"/>
      <c r="AI54" s="40"/>
      <c r="AJ54" s="40"/>
      <c r="AK54" s="42"/>
      <c r="AL54" s="40"/>
      <c r="AM54" s="40"/>
      <c r="AN54" s="40"/>
      <c r="AO54" s="40"/>
      <c r="AP54" s="40"/>
      <c r="AQ54" s="40"/>
      <c r="AR54" s="40"/>
      <c r="AS54" s="40"/>
      <c r="AT54" s="40"/>
      <c r="AU54" s="40"/>
      <c r="AV54" s="40"/>
      <c r="AW54" s="40"/>
      <c r="AX54" s="40"/>
      <c r="AY54" s="40"/>
      <c r="AZ54" s="43"/>
      <c r="BA54" s="44" t="s">
        <v>221</v>
      </c>
      <c r="BB54" s="45"/>
      <c r="BC54" s="46" t="s">
        <v>136</v>
      </c>
      <c r="BD54" s="31" t="s">
        <v>76</v>
      </c>
      <c r="BE54" s="31" t="s">
        <v>76</v>
      </c>
      <c r="BF54" s="47" t="s">
        <v>498</v>
      </c>
      <c r="BG54" s="46" t="s">
        <v>138</v>
      </c>
      <c r="BH54" s="46" t="s">
        <v>139</v>
      </c>
      <c r="BI54" s="31" t="s">
        <v>140</v>
      </c>
      <c r="BJ54" s="31" t="s">
        <v>140</v>
      </c>
      <c r="BK54" s="48">
        <v>-24.04</v>
      </c>
      <c r="BL54" s="48">
        <v>-69.293999999999997</v>
      </c>
      <c r="BM54" s="50" t="s">
        <v>83</v>
      </c>
      <c r="BN54" s="51"/>
      <c r="BO54" s="52"/>
    </row>
    <row r="55" spans="1:67" customFormat="1" ht="54" customHeight="1" x14ac:dyDescent="0.3">
      <c r="A55" s="28"/>
      <c r="B55" s="29" t="s">
        <v>492</v>
      </c>
      <c r="C55" s="30" t="s">
        <v>62</v>
      </c>
      <c r="D55" s="31" t="s">
        <v>62</v>
      </c>
      <c r="E55" s="31" t="s">
        <v>62</v>
      </c>
      <c r="F55" s="31" t="s">
        <v>62</v>
      </c>
      <c r="G55" s="31" t="s">
        <v>62</v>
      </c>
      <c r="H55" s="31" t="s">
        <v>62</v>
      </c>
      <c r="I55" s="31" t="s">
        <v>62</v>
      </c>
      <c r="J55" s="31" t="s">
        <v>62</v>
      </c>
      <c r="K55" s="31" t="s">
        <v>62</v>
      </c>
      <c r="L55" s="31" t="s">
        <v>62</v>
      </c>
      <c r="M55" s="53" t="s">
        <v>62</v>
      </c>
      <c r="N55" s="31" t="s">
        <v>62</v>
      </c>
      <c r="O55" s="33" t="str">
        <f>VLOOKUP(B55,[1]PPTO!$I$6:$Q$103,8,0)</f>
        <v>SI</v>
      </c>
      <c r="P55" s="33" t="str">
        <f>VLOOKUP(B55,[1]PPTO!$I$6:$R$114,10,0)</f>
        <v>SI</v>
      </c>
      <c r="Q55" s="30" t="s">
        <v>87</v>
      </c>
      <c r="R55" s="31" t="s">
        <v>493</v>
      </c>
      <c r="S55" s="31" t="s">
        <v>494</v>
      </c>
      <c r="T55" s="31"/>
      <c r="U55" s="34"/>
      <c r="V55" s="33" t="s">
        <v>87</v>
      </c>
      <c r="W55" s="35" t="s">
        <v>499</v>
      </c>
      <c r="X55" s="32" t="s">
        <v>69</v>
      </c>
      <c r="Y55" s="32" t="s">
        <v>70</v>
      </c>
      <c r="Z55" s="32" t="s">
        <v>174</v>
      </c>
      <c r="AA55" s="36"/>
      <c r="AB55" s="54"/>
      <c r="AC55" s="55"/>
      <c r="AD55" s="40"/>
      <c r="AE55" s="40"/>
      <c r="AF55" s="40"/>
      <c r="AG55" s="40"/>
      <c r="AH55" s="40"/>
      <c r="AI55" s="40"/>
      <c r="AJ55" s="40"/>
      <c r="AK55" s="42"/>
      <c r="AL55" s="40"/>
      <c r="AM55" s="40"/>
      <c r="AN55" s="40"/>
      <c r="AO55" s="40"/>
      <c r="AP55" s="40"/>
      <c r="AQ55" s="40"/>
      <c r="AR55" s="40"/>
      <c r="AS55" s="40"/>
      <c r="AT55" s="40"/>
      <c r="AU55" s="40"/>
      <c r="AV55" s="40"/>
      <c r="AW55" s="40"/>
      <c r="AX55" s="40"/>
      <c r="AY55" s="40"/>
      <c r="AZ55" s="43"/>
      <c r="BA55" s="44" t="s">
        <v>221</v>
      </c>
      <c r="BB55" s="45"/>
      <c r="BC55" s="46" t="s">
        <v>136</v>
      </c>
      <c r="BD55" s="31" t="s">
        <v>76</v>
      </c>
      <c r="BE55" s="31" t="s">
        <v>76</v>
      </c>
      <c r="BF55" s="47" t="s">
        <v>500</v>
      </c>
      <c r="BG55" s="46" t="s">
        <v>138</v>
      </c>
      <c r="BH55" s="46" t="s">
        <v>166</v>
      </c>
      <c r="BI55" s="31" t="s">
        <v>140</v>
      </c>
      <c r="BJ55" s="31" t="s">
        <v>140</v>
      </c>
      <c r="BK55" s="48">
        <v>-24.164000000000001</v>
      </c>
      <c r="BL55" s="48">
        <v>-68.930000000000007</v>
      </c>
      <c r="BM55" s="50" t="s">
        <v>83</v>
      </c>
      <c r="BN55" s="51"/>
      <c r="BO55" s="52"/>
    </row>
    <row r="56" spans="1:67" customFormat="1" ht="54" customHeight="1" x14ac:dyDescent="0.3">
      <c r="A56" s="28"/>
      <c r="B56" s="29" t="s">
        <v>492</v>
      </c>
      <c r="C56" s="30" t="s">
        <v>62</v>
      </c>
      <c r="D56" s="31" t="s">
        <v>62</v>
      </c>
      <c r="E56" s="31" t="s">
        <v>62</v>
      </c>
      <c r="F56" s="31" t="s">
        <v>62</v>
      </c>
      <c r="G56" s="31" t="s">
        <v>62</v>
      </c>
      <c r="H56" s="31" t="s">
        <v>62</v>
      </c>
      <c r="I56" s="31" t="s">
        <v>62</v>
      </c>
      <c r="J56" s="31" t="s">
        <v>62</v>
      </c>
      <c r="K56" s="31" t="s">
        <v>62</v>
      </c>
      <c r="L56" s="31" t="s">
        <v>62</v>
      </c>
      <c r="M56" s="53" t="s">
        <v>62</v>
      </c>
      <c r="N56" s="53" t="s">
        <v>62</v>
      </c>
      <c r="O56" s="33" t="str">
        <f>VLOOKUP(B56,[1]PPTO!$I$6:$Q$103,8,0)</f>
        <v>SI</v>
      </c>
      <c r="P56" s="33" t="str">
        <f>VLOOKUP(B56,[1]PPTO!$I$6:$R$114,10,0)</f>
        <v>SI</v>
      </c>
      <c r="Q56" s="30" t="s">
        <v>87</v>
      </c>
      <c r="R56" s="31" t="s">
        <v>493</v>
      </c>
      <c r="S56" s="31" t="s">
        <v>494</v>
      </c>
      <c r="T56" s="31"/>
      <c r="U56" s="34"/>
      <c r="V56" s="33" t="s">
        <v>87</v>
      </c>
      <c r="W56" s="35" t="s">
        <v>501</v>
      </c>
      <c r="X56" s="32" t="s">
        <v>69</v>
      </c>
      <c r="Y56" s="32" t="s">
        <v>70</v>
      </c>
      <c r="Z56" s="32" t="s">
        <v>174</v>
      </c>
      <c r="AA56" s="36"/>
      <c r="AB56" s="54"/>
      <c r="AC56" s="55"/>
      <c r="AD56" s="40"/>
      <c r="AE56" s="40"/>
      <c r="AF56" s="40"/>
      <c r="AG56" s="40"/>
      <c r="AH56" s="40"/>
      <c r="AI56" s="40"/>
      <c r="AJ56" s="40"/>
      <c r="AK56" s="42"/>
      <c r="AL56" s="40"/>
      <c r="AM56" s="40"/>
      <c r="AN56" s="40"/>
      <c r="AO56" s="40"/>
      <c r="AP56" s="40"/>
      <c r="AQ56" s="40"/>
      <c r="AR56" s="40"/>
      <c r="AS56" s="40"/>
      <c r="AT56" s="40"/>
      <c r="AU56" s="40"/>
      <c r="AV56" s="40"/>
      <c r="AW56" s="40"/>
      <c r="AX56" s="40"/>
      <c r="AY56" s="40"/>
      <c r="AZ56" s="43"/>
      <c r="BA56" s="44" t="s">
        <v>221</v>
      </c>
      <c r="BB56" s="45"/>
      <c r="BC56" s="46" t="s">
        <v>136</v>
      </c>
      <c r="BD56" s="31" t="s">
        <v>76</v>
      </c>
      <c r="BE56" s="31" t="s">
        <v>76</v>
      </c>
      <c r="BF56" s="47" t="s">
        <v>306</v>
      </c>
      <c r="BG56" s="46" t="s">
        <v>138</v>
      </c>
      <c r="BH56" s="46" t="s">
        <v>139</v>
      </c>
      <c r="BI56" s="31" t="s">
        <v>140</v>
      </c>
      <c r="BJ56" s="31" t="s">
        <v>140</v>
      </c>
      <c r="BK56" s="48">
        <v>-24.41</v>
      </c>
      <c r="BL56" s="48">
        <v>-69.3</v>
      </c>
      <c r="BM56" s="50" t="s">
        <v>83</v>
      </c>
      <c r="BN56" s="51"/>
      <c r="BO56" s="52"/>
    </row>
    <row r="57" spans="1:67" customFormat="1" ht="75" customHeight="1" x14ac:dyDescent="0.3">
      <c r="A57" s="28"/>
      <c r="B57" s="29" t="s">
        <v>492</v>
      </c>
      <c r="C57" s="30" t="s">
        <v>62</v>
      </c>
      <c r="D57" s="31" t="s">
        <v>62</v>
      </c>
      <c r="E57" s="31" t="s">
        <v>62</v>
      </c>
      <c r="F57" s="31" t="s">
        <v>62</v>
      </c>
      <c r="G57" s="31" t="s">
        <v>62</v>
      </c>
      <c r="H57" s="31" t="s">
        <v>62</v>
      </c>
      <c r="I57" s="31" t="s">
        <v>62</v>
      </c>
      <c r="J57" s="31" t="s">
        <v>62</v>
      </c>
      <c r="K57" s="31" t="s">
        <v>62</v>
      </c>
      <c r="L57" s="31" t="s">
        <v>62</v>
      </c>
      <c r="M57" s="53" t="s">
        <v>62</v>
      </c>
      <c r="N57" s="53" t="s">
        <v>62</v>
      </c>
      <c r="O57" s="33" t="str">
        <f>VLOOKUP(B57,[1]PPTO!$I$6:$Q$103,8,0)</f>
        <v>SI</v>
      </c>
      <c r="P57" s="33" t="str">
        <f>VLOOKUP(B57,[1]PPTO!$I$6:$R$114,10,0)</f>
        <v>SI</v>
      </c>
      <c r="Q57" s="30" t="s">
        <v>87</v>
      </c>
      <c r="R57" s="31" t="s">
        <v>493</v>
      </c>
      <c r="S57" s="31" t="s">
        <v>494</v>
      </c>
      <c r="T57" s="31"/>
      <c r="U57" s="34"/>
      <c r="V57" s="33" t="s">
        <v>87</v>
      </c>
      <c r="W57" s="35" t="s">
        <v>502</v>
      </c>
      <c r="X57" s="32" t="s">
        <v>69</v>
      </c>
      <c r="Y57" s="32"/>
      <c r="Z57" s="32" t="s">
        <v>69</v>
      </c>
      <c r="AA57" s="36"/>
      <c r="AB57" s="54"/>
      <c r="AC57" s="55"/>
      <c r="AD57" s="40"/>
      <c r="AE57" s="40"/>
      <c r="AF57" s="40"/>
      <c r="AG57" s="40"/>
      <c r="AH57" s="40"/>
      <c r="AI57" s="40"/>
      <c r="AJ57" s="40"/>
      <c r="AK57" s="42"/>
      <c r="AL57" s="40"/>
      <c r="AM57" s="40"/>
      <c r="AN57" s="40"/>
      <c r="AO57" s="40"/>
      <c r="AP57" s="40"/>
      <c r="AQ57" s="40"/>
      <c r="AR57" s="40"/>
      <c r="AS57" s="40"/>
      <c r="AT57" s="40"/>
      <c r="AU57" s="40"/>
      <c r="AV57" s="40"/>
      <c r="AW57" s="40"/>
      <c r="AX57" s="40"/>
      <c r="AY57" s="40"/>
      <c r="AZ57" s="43"/>
      <c r="BA57" s="44" t="s">
        <v>221</v>
      </c>
      <c r="BB57" s="45"/>
      <c r="BC57" s="46" t="s">
        <v>136</v>
      </c>
      <c r="BD57" s="31" t="s">
        <v>76</v>
      </c>
      <c r="BE57" s="31" t="s">
        <v>76</v>
      </c>
      <c r="BF57" s="47" t="s">
        <v>503</v>
      </c>
      <c r="BG57" s="46" t="s">
        <v>221</v>
      </c>
      <c r="BH57" s="46" t="s">
        <v>221</v>
      </c>
      <c r="BI57" s="31" t="s">
        <v>140</v>
      </c>
      <c r="BJ57" s="31" t="s">
        <v>221</v>
      </c>
      <c r="BK57" s="48"/>
      <c r="BL57" s="48"/>
      <c r="BM57" s="50"/>
      <c r="BN57" s="51"/>
      <c r="BO57" s="52"/>
    </row>
    <row r="58" spans="1:67" customFormat="1" ht="54" customHeight="1" x14ac:dyDescent="0.3">
      <c r="A58" s="28"/>
      <c r="B58" s="29" t="s">
        <v>492</v>
      </c>
      <c r="C58" s="30" t="s">
        <v>62</v>
      </c>
      <c r="D58" s="31" t="s">
        <v>62</v>
      </c>
      <c r="E58" s="31" t="s">
        <v>62</v>
      </c>
      <c r="F58" s="31" t="s">
        <v>62</v>
      </c>
      <c r="G58" s="31" t="s">
        <v>62</v>
      </c>
      <c r="H58" s="31" t="s">
        <v>62</v>
      </c>
      <c r="I58" s="31" t="s">
        <v>62</v>
      </c>
      <c r="J58" s="31" t="s">
        <v>62</v>
      </c>
      <c r="K58" s="31" t="s">
        <v>62</v>
      </c>
      <c r="L58" s="31" t="s">
        <v>62</v>
      </c>
      <c r="M58" s="32" t="s">
        <v>62</v>
      </c>
      <c r="N58" s="32" t="s">
        <v>62</v>
      </c>
      <c r="O58" s="33" t="str">
        <f>VLOOKUP(B58,[1]PPTO!$I$6:$Q$103,8,0)</f>
        <v>SI</v>
      </c>
      <c r="P58" s="33" t="str">
        <f>VLOOKUP(B58,[1]PPTO!$I$6:$R$114,10,0)</f>
        <v>SI</v>
      </c>
      <c r="Q58" s="30" t="s">
        <v>87</v>
      </c>
      <c r="R58" s="31" t="s">
        <v>493</v>
      </c>
      <c r="S58" s="31" t="s">
        <v>494</v>
      </c>
      <c r="T58" s="31"/>
      <c r="U58" s="34"/>
      <c r="V58" s="33" t="s">
        <v>87</v>
      </c>
      <c r="W58" s="35" t="s">
        <v>504</v>
      </c>
      <c r="X58" s="32" t="s">
        <v>69</v>
      </c>
      <c r="Y58" s="32" t="s">
        <v>70</v>
      </c>
      <c r="Z58" s="32" t="s">
        <v>412</v>
      </c>
      <c r="AA58" s="36"/>
      <c r="AB58" s="54"/>
      <c r="AC58" s="55"/>
      <c r="AD58" s="40"/>
      <c r="AE58" s="40"/>
      <c r="AF58" s="40"/>
      <c r="AG58" s="40"/>
      <c r="AH58" s="40"/>
      <c r="AI58" s="40"/>
      <c r="AJ58" s="40"/>
      <c r="AK58" s="42"/>
      <c r="AL58" s="40"/>
      <c r="AM58" s="40"/>
      <c r="AN58" s="40"/>
      <c r="AO58" s="40"/>
      <c r="AP58" s="40"/>
      <c r="AQ58" s="40"/>
      <c r="AR58" s="40"/>
      <c r="AS58" s="40"/>
      <c r="AT58" s="40"/>
      <c r="AU58" s="40"/>
      <c r="AV58" s="40"/>
      <c r="AW58" s="40"/>
      <c r="AX58" s="40"/>
      <c r="AY58" s="40"/>
      <c r="AZ58" s="43"/>
      <c r="BA58" s="44" t="s">
        <v>221</v>
      </c>
      <c r="BB58" s="45"/>
      <c r="BC58" s="46" t="s">
        <v>136</v>
      </c>
      <c r="BD58" s="31" t="s">
        <v>77</v>
      </c>
      <c r="BE58" s="31" t="s">
        <v>77</v>
      </c>
      <c r="BF58" s="47" t="s">
        <v>505</v>
      </c>
      <c r="BG58" s="46" t="s">
        <v>221</v>
      </c>
      <c r="BH58" s="46" t="s">
        <v>178</v>
      </c>
      <c r="BI58" s="31" t="s">
        <v>117</v>
      </c>
      <c r="BJ58" s="31" t="s">
        <v>179</v>
      </c>
      <c r="BK58" s="57">
        <v>-28.788830000000001</v>
      </c>
      <c r="BL58" s="57">
        <v>-70.724999999999994</v>
      </c>
      <c r="BM58" s="50" t="s">
        <v>205</v>
      </c>
      <c r="BN58" s="51"/>
      <c r="BO58" s="66" t="s">
        <v>506</v>
      </c>
    </row>
    <row r="59" spans="1:67" customFormat="1" ht="54" customHeight="1" x14ac:dyDescent="0.3">
      <c r="A59" s="28"/>
      <c r="B59" s="29" t="s">
        <v>492</v>
      </c>
      <c r="C59" s="30" t="s">
        <v>62</v>
      </c>
      <c r="D59" s="31" t="s">
        <v>62</v>
      </c>
      <c r="E59" s="31" t="s">
        <v>62</v>
      </c>
      <c r="F59" s="31" t="s">
        <v>62</v>
      </c>
      <c r="G59" s="31" t="s">
        <v>62</v>
      </c>
      <c r="H59" s="31" t="s">
        <v>62</v>
      </c>
      <c r="I59" s="31" t="s">
        <v>62</v>
      </c>
      <c r="J59" s="31" t="s">
        <v>62</v>
      </c>
      <c r="K59" s="31" t="s">
        <v>62</v>
      </c>
      <c r="L59" s="31" t="s">
        <v>62</v>
      </c>
      <c r="M59" s="53" t="s">
        <v>62</v>
      </c>
      <c r="N59" s="31" t="s">
        <v>62</v>
      </c>
      <c r="O59" s="33" t="str">
        <f>VLOOKUP(B59,[1]PPTO!$I$6:$Q$103,8,0)</f>
        <v>SI</v>
      </c>
      <c r="P59" s="33" t="str">
        <f>VLOOKUP(B59,[1]PPTO!$I$6:$R$114,10,0)</f>
        <v>SI</v>
      </c>
      <c r="Q59" s="30" t="s">
        <v>87</v>
      </c>
      <c r="R59" s="31" t="s">
        <v>493</v>
      </c>
      <c r="S59" s="31" t="s">
        <v>494</v>
      </c>
      <c r="T59" s="31"/>
      <c r="U59" s="34"/>
      <c r="V59" s="33" t="s">
        <v>87</v>
      </c>
      <c r="W59" s="35" t="s">
        <v>507</v>
      </c>
      <c r="X59" s="32" t="s">
        <v>69</v>
      </c>
      <c r="Y59" s="32" t="s">
        <v>132</v>
      </c>
      <c r="Z59" s="32" t="s">
        <v>508</v>
      </c>
      <c r="AA59" s="36"/>
      <c r="AB59" s="54"/>
      <c r="AC59" s="55"/>
      <c r="AD59" s="40"/>
      <c r="AE59" s="40"/>
      <c r="AF59" s="40"/>
      <c r="AG59" s="40"/>
      <c r="AH59" s="40"/>
      <c r="AI59" s="40"/>
      <c r="AJ59" s="40"/>
      <c r="AK59" s="42"/>
      <c r="AL59" s="40"/>
      <c r="AM59" s="40"/>
      <c r="AN59" s="40"/>
      <c r="AO59" s="40"/>
      <c r="AP59" s="40"/>
      <c r="AQ59" s="40"/>
      <c r="AR59" s="40"/>
      <c r="AS59" s="40"/>
      <c r="AT59" s="40"/>
      <c r="AU59" s="40"/>
      <c r="AV59" s="40"/>
      <c r="AW59" s="40"/>
      <c r="AX59" s="40"/>
      <c r="AY59" s="40"/>
      <c r="AZ59" s="43"/>
      <c r="BA59" s="44" t="s">
        <v>221</v>
      </c>
      <c r="BB59" s="45"/>
      <c r="BC59" s="46" t="s">
        <v>136</v>
      </c>
      <c r="BD59" s="31" t="s">
        <v>76</v>
      </c>
      <c r="BE59" s="31" t="s">
        <v>76</v>
      </c>
      <c r="BF59" s="47" t="s">
        <v>509</v>
      </c>
      <c r="BG59" s="46" t="s">
        <v>165</v>
      </c>
      <c r="BH59" s="46" t="s">
        <v>166</v>
      </c>
      <c r="BI59" s="31" t="s">
        <v>117</v>
      </c>
      <c r="BJ59" s="31" t="s">
        <v>118</v>
      </c>
      <c r="BK59" s="57">
        <v>-28.041720999999999</v>
      </c>
      <c r="BL59" s="57">
        <v>-69.747247000000002</v>
      </c>
      <c r="BM59" s="50" t="s">
        <v>205</v>
      </c>
      <c r="BN59" s="51"/>
      <c r="BO59" s="52"/>
    </row>
    <row r="60" spans="1:67" customFormat="1" ht="54" customHeight="1" x14ac:dyDescent="0.3">
      <c r="A60" s="28"/>
      <c r="B60" s="29" t="s">
        <v>492</v>
      </c>
      <c r="C60" s="30" t="s">
        <v>62</v>
      </c>
      <c r="D60" s="31" t="s">
        <v>62</v>
      </c>
      <c r="E60" s="31" t="s">
        <v>62</v>
      </c>
      <c r="F60" s="31" t="s">
        <v>62</v>
      </c>
      <c r="G60" s="31" t="s">
        <v>62</v>
      </c>
      <c r="H60" s="31" t="s">
        <v>62</v>
      </c>
      <c r="I60" s="31" t="s">
        <v>62</v>
      </c>
      <c r="J60" s="31" t="s">
        <v>62</v>
      </c>
      <c r="K60" s="31" t="s">
        <v>62</v>
      </c>
      <c r="L60" s="31" t="s">
        <v>62</v>
      </c>
      <c r="M60" s="53" t="s">
        <v>62</v>
      </c>
      <c r="N60" s="53" t="s">
        <v>62</v>
      </c>
      <c r="O60" s="33" t="str">
        <f>VLOOKUP(B60,[1]PPTO!$I$6:$Q$103,8,0)</f>
        <v>SI</v>
      </c>
      <c r="P60" s="33" t="str">
        <f>VLOOKUP(B60,[1]PPTO!$I$6:$R$114,10,0)</f>
        <v>SI</v>
      </c>
      <c r="Q60" s="30" t="s">
        <v>87</v>
      </c>
      <c r="R60" s="31" t="s">
        <v>493</v>
      </c>
      <c r="S60" s="31" t="s">
        <v>494</v>
      </c>
      <c r="T60" s="31"/>
      <c r="U60" s="34"/>
      <c r="V60" s="33" t="s">
        <v>87</v>
      </c>
      <c r="W60" s="35" t="s">
        <v>510</v>
      </c>
      <c r="X60" s="32" t="s">
        <v>69</v>
      </c>
      <c r="Y60" s="32" t="s">
        <v>110</v>
      </c>
      <c r="Z60" s="32" t="s">
        <v>71</v>
      </c>
      <c r="AA60" s="36"/>
      <c r="AB60" s="54"/>
      <c r="AC60" s="55"/>
      <c r="AD60" s="40"/>
      <c r="AE60" s="40"/>
      <c r="AF60" s="40"/>
      <c r="AG60" s="40"/>
      <c r="AH60" s="40"/>
      <c r="AI60" s="40"/>
      <c r="AJ60" s="40"/>
      <c r="AK60" s="42"/>
      <c r="AL60" s="40"/>
      <c r="AM60" s="40"/>
      <c r="AN60" s="40"/>
      <c r="AO60" s="40"/>
      <c r="AP60" s="40"/>
      <c r="AQ60" s="40"/>
      <c r="AR60" s="40"/>
      <c r="AS60" s="40"/>
      <c r="AT60" s="40"/>
      <c r="AU60" s="40"/>
      <c r="AV60" s="40"/>
      <c r="AW60" s="40"/>
      <c r="AX60" s="40"/>
      <c r="AY60" s="40"/>
      <c r="AZ60" s="43"/>
      <c r="BA60" s="44" t="s">
        <v>221</v>
      </c>
      <c r="BB60" s="45"/>
      <c r="BC60" s="46" t="s">
        <v>136</v>
      </c>
      <c r="BD60" s="31" t="s">
        <v>76</v>
      </c>
      <c r="BE60" s="31" t="s">
        <v>76</v>
      </c>
      <c r="BF60" s="47"/>
      <c r="BG60" s="46" t="s">
        <v>165</v>
      </c>
      <c r="BH60" s="46"/>
      <c r="BI60" s="31" t="s">
        <v>117</v>
      </c>
      <c r="BJ60" s="31" t="s">
        <v>118</v>
      </c>
      <c r="BK60" s="57">
        <v>-27.852408</v>
      </c>
      <c r="BL60" s="57">
        <v>-69.443545</v>
      </c>
      <c r="BM60" s="50" t="s">
        <v>205</v>
      </c>
      <c r="BN60" s="51"/>
      <c r="BO60" s="52"/>
    </row>
    <row r="61" spans="1:67" customFormat="1" ht="54" customHeight="1" x14ac:dyDescent="0.3">
      <c r="A61" s="28"/>
      <c r="B61" s="29" t="s">
        <v>492</v>
      </c>
      <c r="C61" s="30" t="s">
        <v>62</v>
      </c>
      <c r="D61" s="31" t="s">
        <v>62</v>
      </c>
      <c r="E61" s="31" t="s">
        <v>62</v>
      </c>
      <c r="F61" s="31" t="s">
        <v>62</v>
      </c>
      <c r="G61" s="31" t="s">
        <v>62</v>
      </c>
      <c r="H61" s="31" t="s">
        <v>62</v>
      </c>
      <c r="I61" s="31" t="s">
        <v>62</v>
      </c>
      <c r="J61" s="31" t="s">
        <v>62</v>
      </c>
      <c r="K61" s="31" t="s">
        <v>62</v>
      </c>
      <c r="L61" s="31" t="s">
        <v>62</v>
      </c>
      <c r="M61" s="32" t="s">
        <v>62</v>
      </c>
      <c r="N61" s="32" t="s">
        <v>62</v>
      </c>
      <c r="O61" s="33" t="str">
        <f>VLOOKUP(B61,[1]PPTO!$I$6:$Q$103,8,0)</f>
        <v>SI</v>
      </c>
      <c r="P61" s="33" t="str">
        <f>VLOOKUP(B61,[1]PPTO!$I$6:$R$114,10,0)</f>
        <v>SI</v>
      </c>
      <c r="Q61" s="30" t="s">
        <v>87</v>
      </c>
      <c r="R61" s="31" t="s">
        <v>493</v>
      </c>
      <c r="S61" s="31" t="s">
        <v>494</v>
      </c>
      <c r="T61" s="31"/>
      <c r="U61" s="34"/>
      <c r="V61" s="33" t="s">
        <v>87</v>
      </c>
      <c r="W61" s="35" t="s">
        <v>511</v>
      </c>
      <c r="X61" s="32" t="s">
        <v>69</v>
      </c>
      <c r="Y61" s="32"/>
      <c r="Z61" s="32" t="s">
        <v>69</v>
      </c>
      <c r="AA61" s="36"/>
      <c r="AB61" s="54"/>
      <c r="AC61" s="55"/>
      <c r="AD61" s="40"/>
      <c r="AE61" s="40"/>
      <c r="AF61" s="40"/>
      <c r="AG61" s="40"/>
      <c r="AH61" s="40"/>
      <c r="AI61" s="40"/>
      <c r="AJ61" s="40"/>
      <c r="AK61" s="42"/>
      <c r="AL61" s="40"/>
      <c r="AM61" s="40"/>
      <c r="AN61" s="40"/>
      <c r="AO61" s="40"/>
      <c r="AP61" s="40"/>
      <c r="AQ61" s="40"/>
      <c r="AR61" s="40"/>
      <c r="AS61" s="40"/>
      <c r="AT61" s="40"/>
      <c r="AU61" s="40"/>
      <c r="AV61" s="40"/>
      <c r="AW61" s="40"/>
      <c r="AX61" s="40"/>
      <c r="AY61" s="40"/>
      <c r="AZ61" s="43"/>
      <c r="BA61" s="44" t="s">
        <v>512</v>
      </c>
      <c r="BB61" s="45"/>
      <c r="BC61" s="46" t="s">
        <v>113</v>
      </c>
      <c r="BD61" s="31" t="s">
        <v>76</v>
      </c>
      <c r="BE61" s="31" t="s">
        <v>76</v>
      </c>
      <c r="BF61" s="47" t="s">
        <v>513</v>
      </c>
      <c r="BG61" s="46" t="s">
        <v>177</v>
      </c>
      <c r="BH61" s="46" t="s">
        <v>166</v>
      </c>
      <c r="BI61" s="31" t="s">
        <v>117</v>
      </c>
      <c r="BJ61" s="31" t="s">
        <v>389</v>
      </c>
      <c r="BK61" s="57">
        <v>-26.410748999999999</v>
      </c>
      <c r="BL61" s="57">
        <v>-69.000615999999994</v>
      </c>
      <c r="BM61" s="50" t="s">
        <v>205</v>
      </c>
      <c r="BN61" s="51"/>
      <c r="BO61" s="52"/>
    </row>
    <row r="62" spans="1:67" customFormat="1" ht="54" customHeight="1" x14ac:dyDescent="0.3">
      <c r="A62" s="28"/>
      <c r="B62" s="29" t="s">
        <v>492</v>
      </c>
      <c r="C62" s="30" t="s">
        <v>62</v>
      </c>
      <c r="D62" s="31" t="s">
        <v>62</v>
      </c>
      <c r="E62" s="31" t="s">
        <v>62</v>
      </c>
      <c r="F62" s="31" t="s">
        <v>62</v>
      </c>
      <c r="G62" s="31" t="s">
        <v>62</v>
      </c>
      <c r="H62" s="31" t="s">
        <v>62</v>
      </c>
      <c r="I62" s="31" t="s">
        <v>62</v>
      </c>
      <c r="J62" s="31" t="s">
        <v>62</v>
      </c>
      <c r="K62" s="31" t="s">
        <v>62</v>
      </c>
      <c r="L62" s="31" t="s">
        <v>62</v>
      </c>
      <c r="M62" s="31" t="s">
        <v>62</v>
      </c>
      <c r="N62" s="31" t="s">
        <v>62</v>
      </c>
      <c r="O62" s="33" t="str">
        <f>VLOOKUP(B62,[1]PPTO!$I$6:$Q$103,8,0)</f>
        <v>SI</v>
      </c>
      <c r="P62" s="33" t="str">
        <f>VLOOKUP(B62,[1]PPTO!$I$6:$R$114,10,0)</f>
        <v>SI</v>
      </c>
      <c r="Q62" s="30" t="s">
        <v>87</v>
      </c>
      <c r="R62" s="31" t="s">
        <v>493</v>
      </c>
      <c r="S62" s="31" t="s">
        <v>494</v>
      </c>
      <c r="T62" s="31"/>
      <c r="U62" s="34"/>
      <c r="V62" s="33" t="s">
        <v>87</v>
      </c>
      <c r="W62" s="35" t="s">
        <v>514</v>
      </c>
      <c r="X62" s="32" t="s">
        <v>69</v>
      </c>
      <c r="Y62" s="32"/>
      <c r="Z62" s="32" t="s">
        <v>69</v>
      </c>
      <c r="AA62" s="36"/>
      <c r="AB62" s="54"/>
      <c r="AC62" s="55"/>
      <c r="AD62" s="40"/>
      <c r="AE62" s="40"/>
      <c r="AF62" s="40"/>
      <c r="AG62" s="40"/>
      <c r="AH62" s="40"/>
      <c r="AI62" s="40"/>
      <c r="AJ62" s="40"/>
      <c r="AK62" s="42"/>
      <c r="AL62" s="40"/>
      <c r="AM62" s="40"/>
      <c r="AN62" s="40"/>
      <c r="AO62" s="40"/>
      <c r="AP62" s="40"/>
      <c r="AQ62" s="40"/>
      <c r="AR62" s="40"/>
      <c r="AS62" s="40"/>
      <c r="AT62" s="40"/>
      <c r="AU62" s="40"/>
      <c r="AV62" s="40"/>
      <c r="AW62" s="40"/>
      <c r="AX62" s="40"/>
      <c r="AY62" s="40"/>
      <c r="AZ62" s="43"/>
      <c r="BA62" s="44" t="s">
        <v>221</v>
      </c>
      <c r="BB62" s="45"/>
      <c r="BC62" s="46" t="s">
        <v>136</v>
      </c>
      <c r="BD62" s="31" t="s">
        <v>77</v>
      </c>
      <c r="BE62" s="31" t="s">
        <v>77</v>
      </c>
      <c r="BF62" s="47" t="s">
        <v>515</v>
      </c>
      <c r="BG62" s="46" t="s">
        <v>177</v>
      </c>
      <c r="BH62" s="46" t="s">
        <v>178</v>
      </c>
      <c r="BI62" s="31" t="s">
        <v>117</v>
      </c>
      <c r="BJ62" s="31" t="s">
        <v>389</v>
      </c>
      <c r="BK62" s="57"/>
      <c r="BL62" s="57"/>
      <c r="BM62" s="50" t="s">
        <v>205</v>
      </c>
      <c r="BN62" s="51"/>
      <c r="BO62" s="52"/>
    </row>
    <row r="63" spans="1:67" customFormat="1" ht="54" customHeight="1" x14ac:dyDescent="0.3">
      <c r="A63" s="28"/>
      <c r="B63" s="29" t="s">
        <v>492</v>
      </c>
      <c r="C63" s="30" t="s">
        <v>62</v>
      </c>
      <c r="D63" s="31" t="s">
        <v>62</v>
      </c>
      <c r="E63" s="31" t="s">
        <v>62</v>
      </c>
      <c r="F63" s="31" t="s">
        <v>62</v>
      </c>
      <c r="G63" s="31" t="s">
        <v>62</v>
      </c>
      <c r="H63" s="31" t="s">
        <v>62</v>
      </c>
      <c r="I63" s="31" t="s">
        <v>62</v>
      </c>
      <c r="J63" s="31" t="s">
        <v>62</v>
      </c>
      <c r="K63" s="31" t="s">
        <v>62</v>
      </c>
      <c r="L63" s="31" t="s">
        <v>62</v>
      </c>
      <c r="M63" s="31" t="s">
        <v>62</v>
      </c>
      <c r="N63" s="31" t="s">
        <v>62</v>
      </c>
      <c r="O63" s="33" t="str">
        <f>VLOOKUP(B63,[1]PPTO!$I$6:$Q$103,8,0)</f>
        <v>SI</v>
      </c>
      <c r="P63" s="33" t="str">
        <f>VLOOKUP(B63,[1]PPTO!$I$6:$R$114,10,0)</f>
        <v>SI</v>
      </c>
      <c r="Q63" s="30" t="s">
        <v>87</v>
      </c>
      <c r="R63" s="31" t="s">
        <v>493</v>
      </c>
      <c r="S63" s="31" t="s">
        <v>494</v>
      </c>
      <c r="T63" s="31"/>
      <c r="U63" s="34"/>
      <c r="V63" s="33" t="s">
        <v>516</v>
      </c>
      <c r="W63" s="35" t="s">
        <v>517</v>
      </c>
      <c r="X63" s="32" t="s">
        <v>422</v>
      </c>
      <c r="Y63" s="32" t="s">
        <v>518</v>
      </c>
      <c r="Z63" s="32" t="s">
        <v>519</v>
      </c>
      <c r="AA63" s="36"/>
      <c r="AB63" s="54"/>
      <c r="AC63" s="55"/>
      <c r="AD63" s="40"/>
      <c r="AE63" s="40"/>
      <c r="AF63" s="40"/>
      <c r="AG63" s="40"/>
      <c r="AH63" s="40"/>
      <c r="AI63" s="40"/>
      <c r="AJ63" s="40"/>
      <c r="AK63" s="42"/>
      <c r="AL63" s="40"/>
      <c r="AM63" s="40"/>
      <c r="AN63" s="40"/>
      <c r="AO63" s="40"/>
      <c r="AP63" s="40"/>
      <c r="AQ63" s="40"/>
      <c r="AR63" s="40"/>
      <c r="AS63" s="40"/>
      <c r="AT63" s="40"/>
      <c r="AU63" s="40"/>
      <c r="AV63" s="40"/>
      <c r="AW63" s="40"/>
      <c r="AX63" s="40"/>
      <c r="AY63" s="40"/>
      <c r="AZ63" s="43"/>
      <c r="BA63" s="44" t="s">
        <v>434</v>
      </c>
      <c r="BB63" s="45"/>
      <c r="BC63" s="46" t="s">
        <v>136</v>
      </c>
      <c r="BD63" s="31" t="s">
        <v>77</v>
      </c>
      <c r="BE63" s="31" t="s">
        <v>77</v>
      </c>
      <c r="BF63" s="47" t="s">
        <v>520</v>
      </c>
      <c r="BG63" s="46"/>
      <c r="BH63" s="46" t="s">
        <v>166</v>
      </c>
      <c r="BI63" s="31" t="s">
        <v>117</v>
      </c>
      <c r="BJ63" s="31" t="s">
        <v>389</v>
      </c>
      <c r="BK63" s="57">
        <v>-26.000399999999999</v>
      </c>
      <c r="BL63" s="57">
        <v>-68.422700000000006</v>
      </c>
      <c r="BM63" s="50" t="s">
        <v>205</v>
      </c>
      <c r="BN63" s="51"/>
      <c r="BO63" s="52"/>
    </row>
    <row r="64" spans="1:67" customFormat="1" ht="54" customHeight="1" x14ac:dyDescent="0.3">
      <c r="A64" s="28"/>
      <c r="B64" s="29" t="s">
        <v>492</v>
      </c>
      <c r="C64" s="30" t="s">
        <v>62</v>
      </c>
      <c r="D64" s="31" t="s">
        <v>62</v>
      </c>
      <c r="E64" s="31" t="s">
        <v>62</v>
      </c>
      <c r="F64" s="31" t="s">
        <v>62</v>
      </c>
      <c r="G64" s="31" t="s">
        <v>62</v>
      </c>
      <c r="H64" s="31" t="s">
        <v>62</v>
      </c>
      <c r="I64" s="31" t="s">
        <v>62</v>
      </c>
      <c r="J64" s="31" t="s">
        <v>62</v>
      </c>
      <c r="K64" s="31" t="s">
        <v>62</v>
      </c>
      <c r="L64" s="31" t="s">
        <v>62</v>
      </c>
      <c r="M64" s="31" t="s">
        <v>62</v>
      </c>
      <c r="N64" s="31" t="s">
        <v>62</v>
      </c>
      <c r="O64" s="33" t="str">
        <f>VLOOKUP(B64,[1]PPTO!$I$6:$Q$103,8,0)</f>
        <v>SI</v>
      </c>
      <c r="P64" s="33" t="str">
        <f>VLOOKUP(B64,[1]PPTO!$I$6:$R$114,10,0)</f>
        <v>SI</v>
      </c>
      <c r="Q64" s="30" t="s">
        <v>87</v>
      </c>
      <c r="R64" s="31" t="s">
        <v>493</v>
      </c>
      <c r="S64" s="31" t="s">
        <v>494</v>
      </c>
      <c r="T64" s="31"/>
      <c r="U64" s="34"/>
      <c r="V64" s="33" t="s">
        <v>87</v>
      </c>
      <c r="W64" s="35" t="s">
        <v>521</v>
      </c>
      <c r="X64" s="32" t="s">
        <v>422</v>
      </c>
      <c r="Y64" s="32" t="s">
        <v>518</v>
      </c>
      <c r="Z64" s="32" t="s">
        <v>519</v>
      </c>
      <c r="AA64" s="36"/>
      <c r="AB64" s="54"/>
      <c r="AC64" s="55"/>
      <c r="AD64" s="40"/>
      <c r="AE64" s="40"/>
      <c r="AF64" s="40"/>
      <c r="AG64" s="40"/>
      <c r="AH64" s="40"/>
      <c r="AI64" s="40"/>
      <c r="AJ64" s="40"/>
      <c r="AK64" s="42"/>
      <c r="AL64" s="40"/>
      <c r="AM64" s="40"/>
      <c r="AN64" s="40"/>
      <c r="AO64" s="40"/>
      <c r="AP64" s="40"/>
      <c r="AQ64" s="40"/>
      <c r="AR64" s="40"/>
      <c r="AS64" s="40"/>
      <c r="AT64" s="40"/>
      <c r="AU64" s="40"/>
      <c r="AV64" s="40"/>
      <c r="AW64" s="40"/>
      <c r="AX64" s="40"/>
      <c r="AY64" s="40"/>
      <c r="AZ64" s="43"/>
      <c r="BA64" s="44" t="s">
        <v>434</v>
      </c>
      <c r="BB64" s="45"/>
      <c r="BC64" s="46" t="s">
        <v>136</v>
      </c>
      <c r="BD64" s="31" t="s">
        <v>77</v>
      </c>
      <c r="BE64" s="31" t="s">
        <v>77</v>
      </c>
      <c r="BF64" s="47" t="s">
        <v>522</v>
      </c>
      <c r="BG64" s="46"/>
      <c r="BH64" s="46" t="s">
        <v>166</v>
      </c>
      <c r="BI64" s="31" t="s">
        <v>117</v>
      </c>
      <c r="BJ64" s="31" t="s">
        <v>389</v>
      </c>
      <c r="BK64" s="57">
        <v>-25.739789999999999</v>
      </c>
      <c r="BL64" s="57">
        <v>-68.637690000000006</v>
      </c>
      <c r="BM64" s="50" t="s">
        <v>83</v>
      </c>
      <c r="BN64" s="51"/>
      <c r="BO64" s="52"/>
    </row>
    <row r="65" spans="1:67" customFormat="1" ht="54" customHeight="1" x14ac:dyDescent="0.3">
      <c r="A65" s="28"/>
      <c r="B65" s="29" t="s">
        <v>492</v>
      </c>
      <c r="C65" s="30" t="s">
        <v>62</v>
      </c>
      <c r="D65" s="31" t="s">
        <v>62</v>
      </c>
      <c r="E65" s="31" t="s">
        <v>62</v>
      </c>
      <c r="F65" s="31" t="s">
        <v>62</v>
      </c>
      <c r="G65" s="31" t="s">
        <v>62</v>
      </c>
      <c r="H65" s="31" t="s">
        <v>62</v>
      </c>
      <c r="I65" s="31" t="s">
        <v>62</v>
      </c>
      <c r="J65" s="31" t="s">
        <v>62</v>
      </c>
      <c r="K65" s="31" t="s">
        <v>62</v>
      </c>
      <c r="L65" s="31" t="s">
        <v>62</v>
      </c>
      <c r="M65" s="31" t="s">
        <v>62</v>
      </c>
      <c r="N65" s="31" t="s">
        <v>62</v>
      </c>
      <c r="O65" s="33" t="str">
        <f>VLOOKUP(B65,[1]PPTO!$I$6:$Q$103,8,0)</f>
        <v>SI</v>
      </c>
      <c r="P65" s="33" t="str">
        <f>VLOOKUP(B65,[1]PPTO!$I$6:$R$114,10,0)</f>
        <v>SI</v>
      </c>
      <c r="Q65" s="30" t="s">
        <v>87</v>
      </c>
      <c r="R65" s="31" t="s">
        <v>493</v>
      </c>
      <c r="S65" s="31" t="s">
        <v>494</v>
      </c>
      <c r="T65" s="31"/>
      <c r="U65" s="34"/>
      <c r="V65" s="33" t="s">
        <v>87</v>
      </c>
      <c r="W65" s="35" t="s">
        <v>523</v>
      </c>
      <c r="X65" s="32" t="s">
        <v>422</v>
      </c>
      <c r="Y65" s="32" t="s">
        <v>518</v>
      </c>
      <c r="Z65" s="32" t="s">
        <v>519</v>
      </c>
      <c r="AA65" s="36"/>
      <c r="AB65" s="54"/>
      <c r="AC65" s="55"/>
      <c r="AD65" s="40"/>
      <c r="AE65" s="40"/>
      <c r="AF65" s="40"/>
      <c r="AG65" s="40"/>
      <c r="AH65" s="40"/>
      <c r="AI65" s="40"/>
      <c r="AJ65" s="40"/>
      <c r="AK65" s="42"/>
      <c r="AL65" s="40"/>
      <c r="AM65" s="40"/>
      <c r="AN65" s="40"/>
      <c r="AO65" s="40"/>
      <c r="AP65" s="40"/>
      <c r="AQ65" s="40"/>
      <c r="AR65" s="40"/>
      <c r="AS65" s="40"/>
      <c r="AT65" s="40"/>
      <c r="AU65" s="40"/>
      <c r="AV65" s="40"/>
      <c r="AW65" s="40"/>
      <c r="AX65" s="40"/>
      <c r="AY65" s="40"/>
      <c r="AZ65" s="43"/>
      <c r="BA65" s="44" t="s">
        <v>434</v>
      </c>
      <c r="BB65" s="45"/>
      <c r="BC65" s="46" t="s">
        <v>136</v>
      </c>
      <c r="BD65" s="31" t="s">
        <v>77</v>
      </c>
      <c r="BE65" s="31" t="s">
        <v>77</v>
      </c>
      <c r="BF65" s="47"/>
      <c r="BG65" s="46"/>
      <c r="BH65" s="46" t="s">
        <v>166</v>
      </c>
      <c r="BI65" s="31" t="s">
        <v>117</v>
      </c>
      <c r="BJ65" s="31" t="s">
        <v>389</v>
      </c>
      <c r="BK65" s="57">
        <v>-25.978221000000001</v>
      </c>
      <c r="BL65" s="57">
        <v>-69.053199000000006</v>
      </c>
      <c r="BM65" s="50" t="s">
        <v>205</v>
      </c>
      <c r="BN65" s="51"/>
      <c r="BO65" s="52"/>
    </row>
    <row r="66" spans="1:67" customFormat="1" ht="39.75" customHeight="1" x14ac:dyDescent="0.3">
      <c r="A66" s="28"/>
      <c r="B66" s="29" t="s">
        <v>492</v>
      </c>
      <c r="C66" s="30" t="s">
        <v>62</v>
      </c>
      <c r="D66" s="31" t="s">
        <v>62</v>
      </c>
      <c r="E66" s="31" t="s">
        <v>62</v>
      </c>
      <c r="F66" s="31" t="s">
        <v>62</v>
      </c>
      <c r="G66" s="31" t="s">
        <v>62</v>
      </c>
      <c r="H66" s="31" t="s">
        <v>62</v>
      </c>
      <c r="I66" s="31" t="s">
        <v>62</v>
      </c>
      <c r="J66" s="31" t="s">
        <v>62</v>
      </c>
      <c r="K66" s="31" t="s">
        <v>62</v>
      </c>
      <c r="L66" s="31" t="s">
        <v>62</v>
      </c>
      <c r="M66" s="31" t="s">
        <v>62</v>
      </c>
      <c r="N66" s="31" t="s">
        <v>62</v>
      </c>
      <c r="O66" s="33" t="str">
        <f>VLOOKUP(B66,[1]PPTO!$I$6:$Q$103,8,0)</f>
        <v>SI</v>
      </c>
      <c r="P66" s="33" t="str">
        <f>VLOOKUP(B66,[1]PPTO!$I$6:$R$114,10,0)</f>
        <v>SI</v>
      </c>
      <c r="Q66" s="30" t="s">
        <v>87</v>
      </c>
      <c r="R66" s="31" t="s">
        <v>493</v>
      </c>
      <c r="S66" s="31" t="s">
        <v>494</v>
      </c>
      <c r="T66" s="31"/>
      <c r="U66" s="34"/>
      <c r="V66" s="33" t="s">
        <v>87</v>
      </c>
      <c r="W66" s="35" t="s">
        <v>524</v>
      </c>
      <c r="X66" s="32" t="s">
        <v>422</v>
      </c>
      <c r="Y66" s="32" t="s">
        <v>518</v>
      </c>
      <c r="Z66" s="32" t="s">
        <v>519</v>
      </c>
      <c r="AA66" s="36">
        <v>15200</v>
      </c>
      <c r="AB66" s="54"/>
      <c r="AC66" s="55"/>
      <c r="AD66" s="40"/>
      <c r="AE66" s="40"/>
      <c r="AF66" s="40"/>
      <c r="AG66" s="40"/>
      <c r="AH66" s="40"/>
      <c r="AI66" s="40"/>
      <c r="AJ66" s="40"/>
      <c r="AK66" s="42"/>
      <c r="AL66" s="40"/>
      <c r="AM66" s="40"/>
      <c r="AN66" s="40"/>
      <c r="AO66" s="40"/>
      <c r="AP66" s="40"/>
      <c r="AQ66" s="40"/>
      <c r="AR66" s="40"/>
      <c r="AS66" s="40"/>
      <c r="AT66" s="40"/>
      <c r="AU66" s="40"/>
      <c r="AV66" s="40"/>
      <c r="AW66" s="40"/>
      <c r="AX66" s="40"/>
      <c r="AY66" s="40"/>
      <c r="AZ66" s="43"/>
      <c r="BA66" s="44" t="s">
        <v>434</v>
      </c>
      <c r="BB66" s="45"/>
      <c r="BC66" s="46" t="s">
        <v>136</v>
      </c>
      <c r="BD66" s="31" t="s">
        <v>77</v>
      </c>
      <c r="BE66" s="31" t="s">
        <v>77</v>
      </c>
      <c r="BF66" s="47" t="s">
        <v>520</v>
      </c>
      <c r="BG66" s="46"/>
      <c r="BH66" s="46" t="s">
        <v>525</v>
      </c>
      <c r="BI66" s="31" t="s">
        <v>117</v>
      </c>
      <c r="BJ66" s="31" t="s">
        <v>389</v>
      </c>
      <c r="BK66" s="57" t="s">
        <v>526</v>
      </c>
      <c r="BL66" s="57">
        <v>-68.635000000000005</v>
      </c>
      <c r="BM66" s="50" t="s">
        <v>83</v>
      </c>
      <c r="BN66" s="51"/>
      <c r="BO66" s="52"/>
    </row>
    <row r="67" spans="1:67" customFormat="1" ht="54" customHeight="1" x14ac:dyDescent="0.3">
      <c r="A67" s="28"/>
      <c r="B67" s="29" t="s">
        <v>492</v>
      </c>
      <c r="C67" s="30" t="s">
        <v>62</v>
      </c>
      <c r="D67" s="31" t="s">
        <v>62</v>
      </c>
      <c r="E67" s="31" t="s">
        <v>62</v>
      </c>
      <c r="F67" s="31" t="s">
        <v>62</v>
      </c>
      <c r="G67" s="31" t="s">
        <v>62</v>
      </c>
      <c r="H67" s="31" t="s">
        <v>62</v>
      </c>
      <c r="I67" s="31" t="s">
        <v>62</v>
      </c>
      <c r="J67" s="31" t="s">
        <v>62</v>
      </c>
      <c r="K67" s="31" t="s">
        <v>62</v>
      </c>
      <c r="L67" s="31" t="s">
        <v>62</v>
      </c>
      <c r="M67" s="31" t="s">
        <v>62</v>
      </c>
      <c r="N67" s="31" t="s">
        <v>62</v>
      </c>
      <c r="O67" s="33" t="str">
        <f>VLOOKUP(B67,[1]PPTO!$I$6:$Q$103,8,0)</f>
        <v>SI</v>
      </c>
      <c r="P67" s="33" t="str">
        <f>VLOOKUP(B67,[1]PPTO!$I$6:$R$114,10,0)</f>
        <v>SI</v>
      </c>
      <c r="Q67" s="30" t="s">
        <v>87</v>
      </c>
      <c r="R67" s="31" t="s">
        <v>493</v>
      </c>
      <c r="S67" s="31" t="s">
        <v>494</v>
      </c>
      <c r="T67" s="31"/>
      <c r="U67" s="34"/>
      <c r="V67" s="33" t="s">
        <v>87</v>
      </c>
      <c r="W67" s="35" t="s">
        <v>495</v>
      </c>
      <c r="X67" s="32" t="s">
        <v>69</v>
      </c>
      <c r="Y67" s="32"/>
      <c r="Z67" s="32" t="s">
        <v>350</v>
      </c>
      <c r="AA67" s="36"/>
      <c r="AB67" s="54"/>
      <c r="AC67" s="55"/>
      <c r="AD67" s="40"/>
      <c r="AE67" s="40"/>
      <c r="AF67" s="40"/>
      <c r="AG67" s="40"/>
      <c r="AH67" s="40"/>
      <c r="AI67" s="40"/>
      <c r="AJ67" s="40"/>
      <c r="AK67" s="42"/>
      <c r="AL67" s="40"/>
      <c r="AM67" s="40"/>
      <c r="AN67" s="40"/>
      <c r="AO67" s="40"/>
      <c r="AP67" s="40"/>
      <c r="AQ67" s="40"/>
      <c r="AR67" s="40"/>
      <c r="AS67" s="40"/>
      <c r="AT67" s="40"/>
      <c r="AU67" s="40"/>
      <c r="AV67" s="40"/>
      <c r="AW67" s="40"/>
      <c r="AX67" s="40"/>
      <c r="AY67" s="40"/>
      <c r="AZ67" s="43"/>
      <c r="BA67" s="44" t="s">
        <v>221</v>
      </c>
      <c r="BB67" s="45"/>
      <c r="BC67" s="46" t="s">
        <v>136</v>
      </c>
      <c r="BD67" s="31" t="s">
        <v>76</v>
      </c>
      <c r="BE67" s="31" t="s">
        <v>77</v>
      </c>
      <c r="BF67" s="47" t="s">
        <v>527</v>
      </c>
      <c r="BG67" s="46"/>
      <c r="BH67" s="46"/>
      <c r="BI67" s="31" t="s">
        <v>117</v>
      </c>
      <c r="BJ67" s="31" t="s">
        <v>389</v>
      </c>
      <c r="BK67" s="57">
        <v>-26.18675</v>
      </c>
      <c r="BL67" s="57">
        <v>-70.2577</v>
      </c>
      <c r="BM67" s="50" t="s">
        <v>83</v>
      </c>
      <c r="BN67" s="51"/>
      <c r="BO67" s="52" t="s">
        <v>528</v>
      </c>
    </row>
    <row r="68" spans="1:67" customFormat="1" ht="54" customHeight="1" x14ac:dyDescent="0.3">
      <c r="A68" s="28"/>
      <c r="B68" s="29" t="s">
        <v>492</v>
      </c>
      <c r="C68" s="30" t="s">
        <v>62</v>
      </c>
      <c r="D68" s="31" t="s">
        <v>62</v>
      </c>
      <c r="E68" s="31" t="s">
        <v>62</v>
      </c>
      <c r="F68" s="31" t="s">
        <v>62</v>
      </c>
      <c r="G68" s="31" t="s">
        <v>62</v>
      </c>
      <c r="H68" s="31" t="s">
        <v>62</v>
      </c>
      <c r="I68" s="31" t="s">
        <v>62</v>
      </c>
      <c r="J68" s="31" t="s">
        <v>62</v>
      </c>
      <c r="K68" s="31" t="s">
        <v>62</v>
      </c>
      <c r="L68" s="31" t="s">
        <v>62</v>
      </c>
      <c r="M68" s="53" t="s">
        <v>62</v>
      </c>
      <c r="N68" s="53" t="s">
        <v>62</v>
      </c>
      <c r="O68" s="33" t="str">
        <f>VLOOKUP(B68,[1]PPTO!$I$6:$Q$103,8,0)</f>
        <v>SI</v>
      </c>
      <c r="P68" s="33" t="str">
        <f>VLOOKUP(B68,[1]PPTO!$I$6:$R$114,10,0)</f>
        <v>SI</v>
      </c>
      <c r="Q68" s="30" t="s">
        <v>87</v>
      </c>
      <c r="R68" s="31" t="s">
        <v>493</v>
      </c>
      <c r="S68" s="31" t="s">
        <v>494</v>
      </c>
      <c r="T68" s="31"/>
      <c r="U68" s="34"/>
      <c r="V68" s="33" t="s">
        <v>87</v>
      </c>
      <c r="W68" s="35" t="s">
        <v>529</v>
      </c>
      <c r="X68" s="32" t="s">
        <v>69</v>
      </c>
      <c r="Y68" s="32"/>
      <c r="Z68" s="32" t="s">
        <v>69</v>
      </c>
      <c r="AA68" s="36"/>
      <c r="AB68" s="54"/>
      <c r="AC68" s="55"/>
      <c r="AD68" s="40"/>
      <c r="AE68" s="40"/>
      <c r="AF68" s="40"/>
      <c r="AG68" s="40"/>
      <c r="AH68" s="40"/>
      <c r="AI68" s="40"/>
      <c r="AJ68" s="40"/>
      <c r="AK68" s="42"/>
      <c r="AL68" s="40"/>
      <c r="AM68" s="40"/>
      <c r="AN68" s="40"/>
      <c r="AO68" s="40"/>
      <c r="AP68" s="40"/>
      <c r="AQ68" s="40"/>
      <c r="AR68" s="40"/>
      <c r="AS68" s="40"/>
      <c r="AT68" s="40"/>
      <c r="AU68" s="40"/>
      <c r="AV68" s="40"/>
      <c r="AW68" s="40"/>
      <c r="AX68" s="40"/>
      <c r="AY68" s="40"/>
      <c r="AZ68" s="43"/>
      <c r="BA68" s="44" t="s">
        <v>221</v>
      </c>
      <c r="BB68" s="45"/>
      <c r="BC68" s="46" t="s">
        <v>136</v>
      </c>
      <c r="BD68" s="31" t="s">
        <v>76</v>
      </c>
      <c r="BE68" s="31" t="s">
        <v>76</v>
      </c>
      <c r="BF68" s="47" t="s">
        <v>530</v>
      </c>
      <c r="BG68" s="46" t="s">
        <v>221</v>
      </c>
      <c r="BH68" s="46" t="s">
        <v>221</v>
      </c>
      <c r="BI68" s="31" t="s">
        <v>117</v>
      </c>
      <c r="BJ68" s="31" t="s">
        <v>221</v>
      </c>
      <c r="BK68" s="57"/>
      <c r="BL68" s="57"/>
      <c r="BM68" s="50"/>
      <c r="BN68" s="51"/>
      <c r="BO68" s="52"/>
    </row>
    <row r="69" spans="1:67" customFormat="1" ht="54" customHeight="1" x14ac:dyDescent="0.3">
      <c r="A69" s="28"/>
      <c r="B69" s="29" t="s">
        <v>492</v>
      </c>
      <c r="C69" s="30" t="s">
        <v>62</v>
      </c>
      <c r="D69" s="31" t="s">
        <v>62</v>
      </c>
      <c r="E69" s="31" t="s">
        <v>62</v>
      </c>
      <c r="F69" s="31" t="s">
        <v>62</v>
      </c>
      <c r="G69" s="31" t="s">
        <v>62</v>
      </c>
      <c r="H69" s="31" t="s">
        <v>62</v>
      </c>
      <c r="I69" s="31" t="s">
        <v>62</v>
      </c>
      <c r="J69" s="31" t="s">
        <v>62</v>
      </c>
      <c r="K69" s="31" t="s">
        <v>62</v>
      </c>
      <c r="L69" s="31" t="s">
        <v>62</v>
      </c>
      <c r="M69" s="32" t="s">
        <v>62</v>
      </c>
      <c r="N69" s="32" t="s">
        <v>62</v>
      </c>
      <c r="O69" s="33" t="str">
        <f>VLOOKUP(B69,[1]PPTO!$I$6:$Q$103,8,0)</f>
        <v>SI</v>
      </c>
      <c r="P69" s="33" t="str">
        <f>VLOOKUP(B69,[1]PPTO!$I$6:$R$114,10,0)</f>
        <v>SI</v>
      </c>
      <c r="Q69" s="30" t="s">
        <v>87</v>
      </c>
      <c r="R69" s="31" t="s">
        <v>493</v>
      </c>
      <c r="S69" s="31" t="s">
        <v>494</v>
      </c>
      <c r="T69" s="31"/>
      <c r="U69" s="34"/>
      <c r="V69" s="33" t="s">
        <v>87</v>
      </c>
      <c r="W69" s="35" t="s">
        <v>531</v>
      </c>
      <c r="X69" s="32" t="s">
        <v>69</v>
      </c>
      <c r="Y69" s="32" t="s">
        <v>322</v>
      </c>
      <c r="Z69" s="32" t="s">
        <v>532</v>
      </c>
      <c r="AA69" s="36"/>
      <c r="AB69" s="54"/>
      <c r="AC69" s="55"/>
      <c r="AD69" s="40"/>
      <c r="AE69" s="40"/>
      <c r="AF69" s="40"/>
      <c r="AG69" s="40"/>
      <c r="AH69" s="40"/>
      <c r="AI69" s="40"/>
      <c r="AJ69" s="40"/>
      <c r="AK69" s="42"/>
      <c r="AL69" s="40"/>
      <c r="AM69" s="40"/>
      <c r="AN69" s="40"/>
      <c r="AO69" s="40"/>
      <c r="AP69" s="40"/>
      <c r="AQ69" s="40"/>
      <c r="AR69" s="40"/>
      <c r="AS69" s="40"/>
      <c r="AT69" s="40"/>
      <c r="AU69" s="40"/>
      <c r="AV69" s="40"/>
      <c r="AW69" s="40"/>
      <c r="AX69" s="40"/>
      <c r="AY69" s="40"/>
      <c r="AZ69" s="43"/>
      <c r="BA69" s="44" t="s">
        <v>533</v>
      </c>
      <c r="BB69" s="45"/>
      <c r="BC69" s="46" t="s">
        <v>136</v>
      </c>
      <c r="BD69" s="31" t="s">
        <v>76</v>
      </c>
      <c r="BE69" s="31" t="s">
        <v>76</v>
      </c>
      <c r="BF69" s="47" t="s">
        <v>534</v>
      </c>
      <c r="BG69" s="46" t="s">
        <v>177</v>
      </c>
      <c r="BH69" s="46" t="s">
        <v>178</v>
      </c>
      <c r="BI69" s="31" t="s">
        <v>188</v>
      </c>
      <c r="BJ69" s="31" t="s">
        <v>535</v>
      </c>
      <c r="BK69" s="57">
        <v>-31.540171999999998</v>
      </c>
      <c r="BL69" s="57">
        <v>-70.972048999999998</v>
      </c>
      <c r="BM69" s="50" t="s">
        <v>205</v>
      </c>
      <c r="BN69" s="51"/>
      <c r="BO69" s="52"/>
    </row>
    <row r="70" spans="1:67" customFormat="1" ht="54" customHeight="1" x14ac:dyDescent="0.3">
      <c r="A70" s="28"/>
      <c r="B70" s="29" t="s">
        <v>492</v>
      </c>
      <c r="C70" s="30" t="s">
        <v>62</v>
      </c>
      <c r="D70" s="31" t="s">
        <v>62</v>
      </c>
      <c r="E70" s="31" t="s">
        <v>62</v>
      </c>
      <c r="F70" s="31" t="s">
        <v>62</v>
      </c>
      <c r="G70" s="31" t="s">
        <v>62</v>
      </c>
      <c r="H70" s="31" t="s">
        <v>62</v>
      </c>
      <c r="I70" s="31" t="s">
        <v>62</v>
      </c>
      <c r="J70" s="31" t="s">
        <v>62</v>
      </c>
      <c r="K70" s="31" t="s">
        <v>62</v>
      </c>
      <c r="L70" s="31" t="s">
        <v>62</v>
      </c>
      <c r="M70" s="53" t="s">
        <v>62</v>
      </c>
      <c r="N70" s="31" t="s">
        <v>62</v>
      </c>
      <c r="O70" s="33" t="str">
        <f>VLOOKUP(B70,[1]PPTO!$I$6:$Q$103,8,0)</f>
        <v>SI</v>
      </c>
      <c r="P70" s="33" t="str">
        <f>VLOOKUP(B70,[1]PPTO!$I$6:$R$114,10,0)</f>
        <v>SI</v>
      </c>
      <c r="Q70" s="30" t="s">
        <v>87</v>
      </c>
      <c r="R70" s="31" t="s">
        <v>493</v>
      </c>
      <c r="S70" s="31" t="s">
        <v>494</v>
      </c>
      <c r="T70" s="31"/>
      <c r="U70" s="34"/>
      <c r="V70" s="33" t="s">
        <v>87</v>
      </c>
      <c r="W70" s="35" t="s">
        <v>536</v>
      </c>
      <c r="X70" s="32" t="s">
        <v>239</v>
      </c>
      <c r="Y70" s="32" t="s">
        <v>174</v>
      </c>
      <c r="Z70" s="32" t="s">
        <v>413</v>
      </c>
      <c r="AA70" s="36"/>
      <c r="AB70" s="54"/>
      <c r="AC70" s="55"/>
      <c r="AD70" s="40"/>
      <c r="AE70" s="40"/>
      <c r="AF70" s="40"/>
      <c r="AG70" s="40"/>
      <c r="AH70" s="40"/>
      <c r="AI70" s="40"/>
      <c r="AJ70" s="40"/>
      <c r="AK70" s="42"/>
      <c r="AL70" s="40"/>
      <c r="AM70" s="40"/>
      <c r="AN70" s="40"/>
      <c r="AO70" s="40"/>
      <c r="AP70" s="40"/>
      <c r="AQ70" s="40"/>
      <c r="AR70" s="40"/>
      <c r="AS70" s="40"/>
      <c r="AT70" s="40"/>
      <c r="AU70" s="40"/>
      <c r="AV70" s="40"/>
      <c r="AW70" s="40"/>
      <c r="AX70" s="40"/>
      <c r="AY70" s="40"/>
      <c r="AZ70" s="43"/>
      <c r="BA70" s="44" t="s">
        <v>221</v>
      </c>
      <c r="BB70" s="45"/>
      <c r="BC70" s="46" t="s">
        <v>136</v>
      </c>
      <c r="BD70" s="31" t="s">
        <v>76</v>
      </c>
      <c r="BE70" s="31" t="s">
        <v>76</v>
      </c>
      <c r="BF70" s="47" t="s">
        <v>537</v>
      </c>
      <c r="BG70" s="46" t="s">
        <v>177</v>
      </c>
      <c r="BH70" s="46" t="s">
        <v>178</v>
      </c>
      <c r="BI70" s="31" t="s">
        <v>188</v>
      </c>
      <c r="BJ70" s="31" t="s">
        <v>325</v>
      </c>
      <c r="BK70" s="57">
        <v>-30.191179999999999</v>
      </c>
      <c r="BL70" s="57">
        <v>-71.191659999999999</v>
      </c>
      <c r="BM70" s="50" t="s">
        <v>83</v>
      </c>
      <c r="BN70" s="51"/>
      <c r="BO70" s="52"/>
    </row>
    <row r="71" spans="1:67" customFormat="1" ht="54" customHeight="1" x14ac:dyDescent="0.3">
      <c r="A71" s="28"/>
      <c r="B71" s="29" t="s">
        <v>492</v>
      </c>
      <c r="C71" s="30" t="s">
        <v>62</v>
      </c>
      <c r="D71" s="31" t="s">
        <v>62</v>
      </c>
      <c r="E71" s="31" t="s">
        <v>62</v>
      </c>
      <c r="F71" s="31" t="s">
        <v>62</v>
      </c>
      <c r="G71" s="31" t="s">
        <v>62</v>
      </c>
      <c r="H71" s="31" t="s">
        <v>62</v>
      </c>
      <c r="I71" s="31" t="s">
        <v>62</v>
      </c>
      <c r="J71" s="31" t="s">
        <v>62</v>
      </c>
      <c r="K71" s="31" t="s">
        <v>62</v>
      </c>
      <c r="L71" s="31" t="s">
        <v>62</v>
      </c>
      <c r="M71" s="53" t="s">
        <v>62</v>
      </c>
      <c r="N71" s="31" t="s">
        <v>62</v>
      </c>
      <c r="O71" s="33" t="str">
        <f>VLOOKUP(B71,[1]PPTO!$I$6:$Q$103,8,0)</f>
        <v>SI</v>
      </c>
      <c r="P71" s="33" t="str">
        <f>VLOOKUP(B71,[1]PPTO!$I$6:$R$114,10,0)</f>
        <v>SI</v>
      </c>
      <c r="Q71" s="30" t="s">
        <v>87</v>
      </c>
      <c r="R71" s="31" t="s">
        <v>493</v>
      </c>
      <c r="S71" s="31" t="s">
        <v>494</v>
      </c>
      <c r="T71" s="31"/>
      <c r="U71" s="34"/>
      <c r="V71" s="33" t="s">
        <v>87</v>
      </c>
      <c r="W71" s="35" t="s">
        <v>538</v>
      </c>
      <c r="X71" s="32" t="s">
        <v>239</v>
      </c>
      <c r="Y71" s="32" t="s">
        <v>174</v>
      </c>
      <c r="Z71" s="32" t="s">
        <v>413</v>
      </c>
      <c r="AA71" s="36"/>
      <c r="AB71" s="54"/>
      <c r="AC71" s="55"/>
      <c r="AD71" s="40"/>
      <c r="AE71" s="40"/>
      <c r="AF71" s="40"/>
      <c r="AG71" s="40"/>
      <c r="AH71" s="40"/>
      <c r="AI71" s="40"/>
      <c r="AJ71" s="40"/>
      <c r="AK71" s="42"/>
      <c r="AL71" s="40"/>
      <c r="AM71" s="40"/>
      <c r="AN71" s="40"/>
      <c r="AO71" s="40"/>
      <c r="AP71" s="40"/>
      <c r="AQ71" s="40"/>
      <c r="AR71" s="40"/>
      <c r="AS71" s="40"/>
      <c r="AT71" s="40"/>
      <c r="AU71" s="40"/>
      <c r="AV71" s="40"/>
      <c r="AW71" s="40"/>
      <c r="AX71" s="40"/>
      <c r="AY71" s="40"/>
      <c r="AZ71" s="43"/>
      <c r="BA71" s="44" t="s">
        <v>221</v>
      </c>
      <c r="BB71" s="45"/>
      <c r="BC71" s="46" t="s">
        <v>136</v>
      </c>
      <c r="BD71" s="31" t="s">
        <v>76</v>
      </c>
      <c r="BE71" s="31" t="s">
        <v>76</v>
      </c>
      <c r="BF71" s="47"/>
      <c r="BG71" s="46" t="s">
        <v>177</v>
      </c>
      <c r="BH71" s="46" t="s">
        <v>178</v>
      </c>
      <c r="BI71" s="31" t="s">
        <v>188</v>
      </c>
      <c r="BJ71" s="31" t="s">
        <v>325</v>
      </c>
      <c r="BK71" s="57">
        <v>-30.217779</v>
      </c>
      <c r="BL71" s="57">
        <v>-71.217628000000005</v>
      </c>
      <c r="BM71" s="50" t="s">
        <v>205</v>
      </c>
      <c r="BN71" s="51"/>
      <c r="BO71" s="52"/>
    </row>
    <row r="72" spans="1:67" customFormat="1" ht="54" customHeight="1" x14ac:dyDescent="0.3">
      <c r="A72" s="28"/>
      <c r="B72" s="29" t="s">
        <v>492</v>
      </c>
      <c r="C72" s="30" t="s">
        <v>62</v>
      </c>
      <c r="D72" s="31" t="s">
        <v>62</v>
      </c>
      <c r="E72" s="31" t="s">
        <v>62</v>
      </c>
      <c r="F72" s="31" t="s">
        <v>62</v>
      </c>
      <c r="G72" s="31" t="s">
        <v>62</v>
      </c>
      <c r="H72" s="31" t="s">
        <v>62</v>
      </c>
      <c r="I72" s="31" t="s">
        <v>62</v>
      </c>
      <c r="J72" s="31" t="s">
        <v>62</v>
      </c>
      <c r="K72" s="31" t="s">
        <v>62</v>
      </c>
      <c r="L72" s="31" t="s">
        <v>62</v>
      </c>
      <c r="M72" s="53" t="s">
        <v>62</v>
      </c>
      <c r="N72" s="31" t="s">
        <v>62</v>
      </c>
      <c r="O72" s="33" t="str">
        <f>VLOOKUP(B72,[1]PPTO!$I$6:$Q$103,8,0)</f>
        <v>SI</v>
      </c>
      <c r="P72" s="33" t="str">
        <f>VLOOKUP(B72,[1]PPTO!$I$6:$R$114,10,0)</f>
        <v>SI</v>
      </c>
      <c r="Q72" s="30" t="s">
        <v>87</v>
      </c>
      <c r="R72" s="31" t="s">
        <v>493</v>
      </c>
      <c r="S72" s="31" t="s">
        <v>494</v>
      </c>
      <c r="T72" s="31"/>
      <c r="U72" s="34"/>
      <c r="V72" s="33" t="s">
        <v>87</v>
      </c>
      <c r="W72" s="35" t="s">
        <v>539</v>
      </c>
      <c r="X72" s="32" t="s">
        <v>69</v>
      </c>
      <c r="Y72" s="32"/>
      <c r="Z72" s="32" t="s">
        <v>69</v>
      </c>
      <c r="AA72" s="36"/>
      <c r="AB72" s="54"/>
      <c r="AC72" s="55"/>
      <c r="AD72" s="40"/>
      <c r="AE72" s="40"/>
      <c r="AF72" s="40"/>
      <c r="AG72" s="40"/>
      <c r="AH72" s="40"/>
      <c r="AI72" s="40"/>
      <c r="AJ72" s="40"/>
      <c r="AK72" s="42"/>
      <c r="AL72" s="40"/>
      <c r="AM72" s="40"/>
      <c r="AN72" s="40"/>
      <c r="AO72" s="40"/>
      <c r="AP72" s="40"/>
      <c r="AQ72" s="40"/>
      <c r="AR72" s="40"/>
      <c r="AS72" s="40"/>
      <c r="AT72" s="40"/>
      <c r="AU72" s="40"/>
      <c r="AV72" s="40"/>
      <c r="AW72" s="40"/>
      <c r="AX72" s="40"/>
      <c r="AY72" s="40"/>
      <c r="AZ72" s="43"/>
      <c r="BA72" s="44" t="s">
        <v>533</v>
      </c>
      <c r="BB72" s="45"/>
      <c r="BC72" s="46" t="s">
        <v>136</v>
      </c>
      <c r="BD72" s="31" t="s">
        <v>76</v>
      </c>
      <c r="BE72" s="31" t="s">
        <v>76</v>
      </c>
      <c r="BF72" s="47" t="s">
        <v>540</v>
      </c>
      <c r="BG72" s="46" t="s">
        <v>541</v>
      </c>
      <c r="BH72" s="46" t="s">
        <v>166</v>
      </c>
      <c r="BI72" s="31" t="s">
        <v>542</v>
      </c>
      <c r="BJ72" s="31" t="s">
        <v>109</v>
      </c>
      <c r="BK72" s="57">
        <v>-34.434851000000002</v>
      </c>
      <c r="BL72" s="57">
        <v>-70.351249999999993</v>
      </c>
      <c r="BM72" s="50" t="s">
        <v>205</v>
      </c>
      <c r="BN72" s="51"/>
      <c r="BO72" s="52"/>
    </row>
    <row r="73" spans="1:67" customFormat="1" ht="54" customHeight="1" x14ac:dyDescent="0.3">
      <c r="A73" s="28"/>
      <c r="B73" s="29" t="s">
        <v>492</v>
      </c>
      <c r="C73" s="30" t="s">
        <v>62</v>
      </c>
      <c r="D73" s="31" t="s">
        <v>62</v>
      </c>
      <c r="E73" s="31" t="s">
        <v>62</v>
      </c>
      <c r="F73" s="31" t="s">
        <v>62</v>
      </c>
      <c r="G73" s="31" t="s">
        <v>62</v>
      </c>
      <c r="H73" s="31" t="s">
        <v>62</v>
      </c>
      <c r="I73" s="31" t="s">
        <v>62</v>
      </c>
      <c r="J73" s="31" t="s">
        <v>62</v>
      </c>
      <c r="K73" s="31" t="s">
        <v>62</v>
      </c>
      <c r="L73" s="31" t="s">
        <v>62</v>
      </c>
      <c r="M73" s="53" t="s">
        <v>62</v>
      </c>
      <c r="N73" s="31" t="s">
        <v>62</v>
      </c>
      <c r="O73" s="33" t="str">
        <f>VLOOKUP(B73,[1]PPTO!$I$6:$Q$103,8,0)</f>
        <v>SI</v>
      </c>
      <c r="P73" s="33" t="str">
        <f>VLOOKUP(B73,[1]PPTO!$I$6:$R$114,10,0)</f>
        <v>SI</v>
      </c>
      <c r="Q73" s="30" t="s">
        <v>87</v>
      </c>
      <c r="R73" s="31" t="s">
        <v>493</v>
      </c>
      <c r="S73" s="31" t="s">
        <v>494</v>
      </c>
      <c r="T73" s="31"/>
      <c r="U73" s="34"/>
      <c r="V73" s="33" t="s">
        <v>87</v>
      </c>
      <c r="W73" s="35" t="s">
        <v>543</v>
      </c>
      <c r="X73" s="32" t="s">
        <v>70</v>
      </c>
      <c r="Y73" s="32"/>
      <c r="Z73" s="32" t="s">
        <v>70</v>
      </c>
      <c r="AA73" s="36"/>
      <c r="AB73" s="54"/>
      <c r="AC73" s="55"/>
      <c r="AD73" s="40"/>
      <c r="AE73" s="40"/>
      <c r="AF73" s="40"/>
      <c r="AG73" s="40"/>
      <c r="AH73" s="40"/>
      <c r="AI73" s="40"/>
      <c r="AJ73" s="40"/>
      <c r="AK73" s="42"/>
      <c r="AL73" s="40"/>
      <c r="AM73" s="40"/>
      <c r="AN73" s="40"/>
      <c r="AO73" s="40"/>
      <c r="AP73" s="40"/>
      <c r="AQ73" s="40"/>
      <c r="AR73" s="40"/>
      <c r="AS73" s="40"/>
      <c r="AT73" s="40"/>
      <c r="AU73" s="40"/>
      <c r="AV73" s="40"/>
      <c r="AW73" s="40"/>
      <c r="AX73" s="40"/>
      <c r="AY73" s="40"/>
      <c r="AZ73" s="43"/>
      <c r="BA73" s="44" t="s">
        <v>111</v>
      </c>
      <c r="BB73" s="45"/>
      <c r="BC73" s="46" t="s">
        <v>136</v>
      </c>
      <c r="BD73" s="31" t="s">
        <v>76</v>
      </c>
      <c r="BE73" s="31" t="s">
        <v>76</v>
      </c>
      <c r="BF73" s="47" t="s">
        <v>544</v>
      </c>
      <c r="BG73" s="46" t="s">
        <v>545</v>
      </c>
      <c r="BH73" s="46" t="s">
        <v>166</v>
      </c>
      <c r="BI73" s="31" t="s">
        <v>151</v>
      </c>
      <c r="BJ73" s="31" t="s">
        <v>167</v>
      </c>
      <c r="BK73" s="57">
        <v>-19.443089000000001</v>
      </c>
      <c r="BL73" s="57">
        <v>-69.005798999999996</v>
      </c>
      <c r="BM73" s="50" t="s">
        <v>205</v>
      </c>
      <c r="BN73" s="51"/>
      <c r="BO73" s="52"/>
    </row>
    <row r="74" spans="1:67" customFormat="1" ht="54" customHeight="1" x14ac:dyDescent="0.3">
      <c r="A74" s="28"/>
      <c r="B74" s="29" t="s">
        <v>492</v>
      </c>
      <c r="C74" s="30" t="s">
        <v>62</v>
      </c>
      <c r="D74" s="31" t="s">
        <v>62</v>
      </c>
      <c r="E74" s="31" t="s">
        <v>62</v>
      </c>
      <c r="F74" s="31" t="s">
        <v>62</v>
      </c>
      <c r="G74" s="31" t="s">
        <v>62</v>
      </c>
      <c r="H74" s="31" t="s">
        <v>62</v>
      </c>
      <c r="I74" s="31" t="s">
        <v>62</v>
      </c>
      <c r="J74" s="31" t="s">
        <v>62</v>
      </c>
      <c r="K74" s="31" t="s">
        <v>62</v>
      </c>
      <c r="L74" s="31" t="s">
        <v>62</v>
      </c>
      <c r="M74" s="53" t="s">
        <v>62</v>
      </c>
      <c r="N74" s="31" t="s">
        <v>62</v>
      </c>
      <c r="O74" s="33" t="str">
        <f>VLOOKUP(B74,[1]PPTO!$I$6:$Q$103,8,0)</f>
        <v>SI</v>
      </c>
      <c r="P74" s="33" t="str">
        <f>VLOOKUP(B74,[1]PPTO!$I$6:$R$114,10,0)</f>
        <v>SI</v>
      </c>
      <c r="Q74" s="30" t="s">
        <v>87</v>
      </c>
      <c r="R74" s="31" t="s">
        <v>493</v>
      </c>
      <c r="S74" s="31" t="s">
        <v>494</v>
      </c>
      <c r="T74" s="31"/>
      <c r="U74" s="34"/>
      <c r="V74" s="33" t="s">
        <v>87</v>
      </c>
      <c r="W74" s="35" t="s">
        <v>546</v>
      </c>
      <c r="X74" s="32" t="s">
        <v>69</v>
      </c>
      <c r="Y74" s="32" t="s">
        <v>547</v>
      </c>
      <c r="Z74" s="32" t="s">
        <v>548</v>
      </c>
      <c r="AA74" s="36"/>
      <c r="AB74" s="54"/>
      <c r="AC74" s="55"/>
      <c r="AD74" s="40"/>
      <c r="AE74" s="40"/>
      <c r="AF74" s="40"/>
      <c r="AG74" s="40"/>
      <c r="AH74" s="40"/>
      <c r="AI74" s="40"/>
      <c r="AJ74" s="40"/>
      <c r="AK74" s="42"/>
      <c r="AL74" s="40"/>
      <c r="AM74" s="40"/>
      <c r="AN74" s="40"/>
      <c r="AO74" s="40"/>
      <c r="AP74" s="40"/>
      <c r="AQ74" s="40"/>
      <c r="AR74" s="40"/>
      <c r="AS74" s="40"/>
      <c r="AT74" s="40"/>
      <c r="AU74" s="40"/>
      <c r="AV74" s="40"/>
      <c r="AW74" s="40"/>
      <c r="AX74" s="40"/>
      <c r="AY74" s="40"/>
      <c r="AZ74" s="43"/>
      <c r="BA74" s="44" t="s">
        <v>73</v>
      </c>
      <c r="BB74" s="45"/>
      <c r="BC74" s="46" t="s">
        <v>136</v>
      </c>
      <c r="BD74" s="31" t="s">
        <v>76</v>
      </c>
      <c r="BE74" s="31" t="s">
        <v>76</v>
      </c>
      <c r="BF74" s="47" t="s">
        <v>549</v>
      </c>
      <c r="BG74" s="46" t="s">
        <v>550</v>
      </c>
      <c r="BH74" s="46" t="s">
        <v>178</v>
      </c>
      <c r="BI74" s="31" t="s">
        <v>151</v>
      </c>
      <c r="BJ74" s="31" t="s">
        <v>167</v>
      </c>
      <c r="BK74" s="57">
        <v>-19.713888000000001</v>
      </c>
      <c r="BL74" s="57">
        <v>-69.697593999999995</v>
      </c>
      <c r="BM74" s="50" t="s">
        <v>205</v>
      </c>
      <c r="BN74" s="51"/>
      <c r="BO74" s="52"/>
    </row>
    <row r="75" spans="1:67" customFormat="1" ht="54" customHeight="1" x14ac:dyDescent="0.3">
      <c r="A75" s="28" t="str">
        <f>P75</f>
        <v>NO</v>
      </c>
      <c r="B75" s="29" t="s">
        <v>551</v>
      </c>
      <c r="C75" s="30" t="s">
        <v>61</v>
      </c>
      <c r="D75" s="31" t="s">
        <v>61</v>
      </c>
      <c r="E75" s="31" t="s">
        <v>61</v>
      </c>
      <c r="F75" s="31" t="s">
        <v>61</v>
      </c>
      <c r="G75" s="31" t="s">
        <v>61</v>
      </c>
      <c r="H75" s="31" t="s">
        <v>62</v>
      </c>
      <c r="I75" s="31" t="s">
        <v>62</v>
      </c>
      <c r="J75" s="31" t="s">
        <v>62</v>
      </c>
      <c r="K75" s="31" t="s">
        <v>62</v>
      </c>
      <c r="L75" s="31" t="s">
        <v>61</v>
      </c>
      <c r="M75" s="31" t="s">
        <v>61</v>
      </c>
      <c r="N75" s="31" t="s">
        <v>61</v>
      </c>
      <c r="O75" s="33" t="s">
        <v>61</v>
      </c>
      <c r="P75" s="33" t="s">
        <v>61</v>
      </c>
      <c r="Q75" s="30" t="s">
        <v>63</v>
      </c>
      <c r="R75" s="31" t="s">
        <v>64</v>
      </c>
      <c r="S75" s="31" t="s">
        <v>65</v>
      </c>
      <c r="T75" s="31" t="s">
        <v>552</v>
      </c>
      <c r="U75" s="34"/>
      <c r="V75" s="33" t="s">
        <v>63</v>
      </c>
      <c r="W75" s="35" t="s">
        <v>553</v>
      </c>
      <c r="X75" s="32" t="s">
        <v>70</v>
      </c>
      <c r="Y75" s="32" t="s">
        <v>132</v>
      </c>
      <c r="Z75" s="32" t="s">
        <v>554</v>
      </c>
      <c r="AA75" s="36">
        <v>2800</v>
      </c>
      <c r="AB75" s="54"/>
      <c r="AC75" s="55"/>
      <c r="AD75" s="40"/>
      <c r="AE75" s="40"/>
      <c r="AF75" s="40"/>
      <c r="AG75" s="40"/>
      <c r="AH75" s="40"/>
      <c r="AI75" s="40">
        <v>3.359</v>
      </c>
      <c r="AJ75" s="40"/>
      <c r="AK75" s="42"/>
      <c r="AL75" s="40"/>
      <c r="AM75" s="40"/>
      <c r="AN75" s="40"/>
      <c r="AO75" s="40"/>
      <c r="AP75" s="40"/>
      <c r="AQ75" s="40"/>
      <c r="AR75" s="40"/>
      <c r="AS75" s="40"/>
      <c r="AT75" s="40"/>
      <c r="AU75" s="40"/>
      <c r="AV75" s="40"/>
      <c r="AW75" s="40"/>
      <c r="AX75" s="40"/>
      <c r="AY75" s="40"/>
      <c r="AZ75" s="43"/>
      <c r="BA75" s="44" t="s">
        <v>111</v>
      </c>
      <c r="BB75" s="45"/>
      <c r="BC75" s="46" t="s">
        <v>136</v>
      </c>
      <c r="BD75" s="31" t="s">
        <v>77</v>
      </c>
      <c r="BE75" s="31" t="s">
        <v>77</v>
      </c>
      <c r="BF75" s="47" t="s">
        <v>555</v>
      </c>
      <c r="BG75" s="46" t="s">
        <v>545</v>
      </c>
      <c r="BH75" s="46" t="s">
        <v>166</v>
      </c>
      <c r="BI75" s="31" t="s">
        <v>117</v>
      </c>
      <c r="BJ75" s="31" t="s">
        <v>118</v>
      </c>
      <c r="BK75" s="57">
        <v>-27.695630000000001</v>
      </c>
      <c r="BL75" s="57">
        <v>-69.071370000000002</v>
      </c>
      <c r="BM75" s="50" t="s">
        <v>83</v>
      </c>
      <c r="BN75" s="51"/>
      <c r="BO75" s="52" t="s">
        <v>556</v>
      </c>
    </row>
    <row r="76" spans="1:67" customFormat="1" ht="54" customHeight="1" x14ac:dyDescent="0.3">
      <c r="A76" s="28" t="str">
        <f>P76</f>
        <v>SI</v>
      </c>
      <c r="B76" s="29" t="s">
        <v>557</v>
      </c>
      <c r="C76" s="30" t="s">
        <v>61</v>
      </c>
      <c r="D76" s="31" t="s">
        <v>61</v>
      </c>
      <c r="E76" s="31" t="s">
        <v>61</v>
      </c>
      <c r="F76" s="31" t="s">
        <v>61</v>
      </c>
      <c r="G76" s="31" t="s">
        <v>61</v>
      </c>
      <c r="H76" s="31" t="s">
        <v>61</v>
      </c>
      <c r="I76" s="31" t="s">
        <v>61</v>
      </c>
      <c r="J76" s="31" t="s">
        <v>61</v>
      </c>
      <c r="K76" s="31" t="s">
        <v>61</v>
      </c>
      <c r="L76" s="31" t="s">
        <v>61</v>
      </c>
      <c r="M76" s="31" t="s">
        <v>61</v>
      </c>
      <c r="N76" s="31" t="s">
        <v>61</v>
      </c>
      <c r="O76" s="33" t="s">
        <v>61</v>
      </c>
      <c r="P76" s="33" t="str">
        <f>VLOOKUP(B76,[1]PPTO!$I$6:$R$114,10,0)</f>
        <v>SI</v>
      </c>
      <c r="Q76" s="30" t="s">
        <v>91</v>
      </c>
      <c r="R76" s="31" t="s">
        <v>64</v>
      </c>
      <c r="S76" s="31" t="s">
        <v>347</v>
      </c>
      <c r="T76" s="31"/>
      <c r="U76" s="64" t="s">
        <v>558</v>
      </c>
      <c r="V76" s="33" t="s">
        <v>91</v>
      </c>
      <c r="W76" s="35" t="s">
        <v>559</v>
      </c>
      <c r="X76" s="32" t="s">
        <v>69</v>
      </c>
      <c r="Y76" s="32" t="s">
        <v>70</v>
      </c>
      <c r="Z76" s="32" t="s">
        <v>412</v>
      </c>
      <c r="AA76" s="36">
        <v>3900</v>
      </c>
      <c r="AB76" s="54"/>
      <c r="AC76" s="55"/>
      <c r="AD76" s="40"/>
      <c r="AE76" s="40"/>
      <c r="AF76" s="40"/>
      <c r="AG76" s="40"/>
      <c r="AH76" s="40"/>
      <c r="AI76" s="40"/>
      <c r="AJ76" s="40"/>
      <c r="AK76" s="42"/>
      <c r="AL76" s="40"/>
      <c r="AM76" s="40"/>
      <c r="AN76" s="40"/>
      <c r="AO76" s="40"/>
      <c r="AP76" s="40"/>
      <c r="AQ76" s="40"/>
      <c r="AR76" s="40"/>
      <c r="AS76" s="40"/>
      <c r="AT76" s="40"/>
      <c r="AU76" s="40"/>
      <c r="AV76" s="40"/>
      <c r="AW76" s="40"/>
      <c r="AX76" s="40"/>
      <c r="AY76" s="40"/>
      <c r="AZ76" s="43"/>
      <c r="BA76" s="44" t="s">
        <v>111</v>
      </c>
      <c r="BB76" s="45"/>
      <c r="BC76" s="46" t="s">
        <v>113</v>
      </c>
      <c r="BD76" s="31" t="s">
        <v>77</v>
      </c>
      <c r="BE76" s="31" t="s">
        <v>76</v>
      </c>
      <c r="BF76" s="47" t="s">
        <v>560</v>
      </c>
      <c r="BG76" s="46"/>
      <c r="BH76" s="46" t="s">
        <v>150</v>
      </c>
      <c r="BI76" s="31" t="s">
        <v>117</v>
      </c>
      <c r="BJ76" s="31" t="s">
        <v>118</v>
      </c>
      <c r="BK76" s="57">
        <v>-26.517050000000001</v>
      </c>
      <c r="BL76" s="57">
        <v>-70.420050000000003</v>
      </c>
      <c r="BM76" s="50" t="s">
        <v>83</v>
      </c>
      <c r="BN76" s="51" t="s">
        <v>561</v>
      </c>
      <c r="BO76" s="52" t="s">
        <v>562</v>
      </c>
    </row>
    <row r="77" spans="1:67" customFormat="1" ht="54" customHeight="1" x14ac:dyDescent="0.3">
      <c r="A77" s="28"/>
      <c r="B77" s="29" t="s">
        <v>557</v>
      </c>
      <c r="C77" s="30" t="s">
        <v>61</v>
      </c>
      <c r="D77" s="31" t="s">
        <v>61</v>
      </c>
      <c r="E77" s="31" t="s">
        <v>61</v>
      </c>
      <c r="F77" s="31" t="s">
        <v>61</v>
      </c>
      <c r="G77" s="31" t="s">
        <v>61</v>
      </c>
      <c r="H77" s="31" t="s">
        <v>61</v>
      </c>
      <c r="I77" s="31" t="s">
        <v>61</v>
      </c>
      <c r="J77" s="31" t="s">
        <v>61</v>
      </c>
      <c r="K77" s="31" t="s">
        <v>61</v>
      </c>
      <c r="L77" s="31" t="s">
        <v>61</v>
      </c>
      <c r="M77" s="53" t="s">
        <v>61</v>
      </c>
      <c r="N77" s="53" t="s">
        <v>61</v>
      </c>
      <c r="O77" s="33" t="s">
        <v>61</v>
      </c>
      <c r="P77" s="33" t="str">
        <f>VLOOKUP(B77,[1]PPTO!$I$6:$R$114,10,0)</f>
        <v>SI</v>
      </c>
      <c r="Q77" s="30" t="s">
        <v>91</v>
      </c>
      <c r="R77" s="31" t="s">
        <v>64</v>
      </c>
      <c r="S77" s="31" t="s">
        <v>347</v>
      </c>
      <c r="T77" s="31"/>
      <c r="U77" s="64" t="s">
        <v>563</v>
      </c>
      <c r="V77" s="33" t="s">
        <v>91</v>
      </c>
      <c r="W77" s="35" t="s">
        <v>564</v>
      </c>
      <c r="X77" s="32" t="s">
        <v>69</v>
      </c>
      <c r="Y77" s="32" t="s">
        <v>70</v>
      </c>
      <c r="Z77" s="32" t="s">
        <v>412</v>
      </c>
      <c r="AA77" s="36">
        <v>6600</v>
      </c>
      <c r="AB77" s="54"/>
      <c r="AC77" s="55"/>
      <c r="AD77" s="40"/>
      <c r="AE77" s="40"/>
      <c r="AF77" s="40"/>
      <c r="AG77" s="40"/>
      <c r="AH77" s="40"/>
      <c r="AI77" s="40"/>
      <c r="AJ77" s="40"/>
      <c r="AK77" s="42"/>
      <c r="AL77" s="40"/>
      <c r="AM77" s="40"/>
      <c r="AN77" s="40"/>
      <c r="AO77" s="40"/>
      <c r="AP77" s="40"/>
      <c r="AQ77" s="40"/>
      <c r="AR77" s="40"/>
      <c r="AS77" s="40"/>
      <c r="AT77" s="40"/>
      <c r="AU77" s="40"/>
      <c r="AV77" s="40"/>
      <c r="AW77" s="40"/>
      <c r="AX77" s="40"/>
      <c r="AY77" s="40"/>
      <c r="AZ77" s="43"/>
      <c r="BA77" s="44" t="s">
        <v>565</v>
      </c>
      <c r="BB77" s="45"/>
      <c r="BC77" s="46" t="s">
        <v>136</v>
      </c>
      <c r="BD77" s="31" t="s">
        <v>77</v>
      </c>
      <c r="BE77" s="31" t="s">
        <v>77</v>
      </c>
      <c r="BF77" s="47" t="s">
        <v>566</v>
      </c>
      <c r="BG77" s="46"/>
      <c r="BH77" s="46" t="s">
        <v>150</v>
      </c>
      <c r="BI77" s="31" t="s">
        <v>140</v>
      </c>
      <c r="BJ77" s="31" t="s">
        <v>140</v>
      </c>
      <c r="BK77" s="56">
        <v>-25.496860000000002</v>
      </c>
      <c r="BL77" s="48" t="s">
        <v>567</v>
      </c>
      <c r="BM77" s="50" t="s">
        <v>83</v>
      </c>
      <c r="BN77" s="51" t="s">
        <v>561</v>
      </c>
      <c r="BO77" s="52" t="s">
        <v>568</v>
      </c>
    </row>
    <row r="78" spans="1:67" customFormat="1" ht="54" customHeight="1" x14ac:dyDescent="0.3">
      <c r="A78" s="28" t="str">
        <f>P78</f>
        <v>NO</v>
      </c>
      <c r="B78" s="29" t="s">
        <v>569</v>
      </c>
      <c r="C78" s="30"/>
      <c r="D78" s="31"/>
      <c r="E78" s="31"/>
      <c r="F78" s="31"/>
      <c r="G78" s="31"/>
      <c r="H78" s="31"/>
      <c r="I78" s="31"/>
      <c r="J78" s="31"/>
      <c r="K78" s="31" t="s">
        <v>61</v>
      </c>
      <c r="L78" s="31" t="s">
        <v>61</v>
      </c>
      <c r="M78" s="53" t="s">
        <v>61</v>
      </c>
      <c r="N78" s="53" t="s">
        <v>61</v>
      </c>
      <c r="O78" s="33" t="s">
        <v>61</v>
      </c>
      <c r="P78" s="33" t="s">
        <v>61</v>
      </c>
      <c r="Q78" s="30" t="s">
        <v>87</v>
      </c>
      <c r="R78" s="31" t="s">
        <v>64</v>
      </c>
      <c r="S78" s="31" t="s">
        <v>237</v>
      </c>
      <c r="T78" s="31"/>
      <c r="U78" s="34" t="s">
        <v>570</v>
      </c>
      <c r="V78" s="33" t="s">
        <v>87</v>
      </c>
      <c r="W78" s="35" t="s">
        <v>571</v>
      </c>
      <c r="X78" s="32" t="s">
        <v>572</v>
      </c>
      <c r="Y78" s="32" t="s">
        <v>573</v>
      </c>
      <c r="Z78" s="32" t="s">
        <v>573</v>
      </c>
      <c r="AA78" s="36">
        <v>1967</v>
      </c>
      <c r="AB78" s="54"/>
      <c r="AC78" s="55"/>
      <c r="AD78" s="40"/>
      <c r="AE78" s="40"/>
      <c r="AF78" s="40"/>
      <c r="AG78" s="40"/>
      <c r="AH78" s="40"/>
      <c r="AI78" s="40"/>
      <c r="AJ78" s="40"/>
      <c r="AK78" s="42"/>
      <c r="AL78" s="40"/>
      <c r="AM78" s="40"/>
      <c r="AN78" s="40"/>
      <c r="AO78" s="40"/>
      <c r="AP78" s="40"/>
      <c r="AQ78" s="40"/>
      <c r="AR78" s="40"/>
      <c r="AS78" s="40"/>
      <c r="AT78" s="40"/>
      <c r="AU78" s="40"/>
      <c r="AV78" s="40"/>
      <c r="AW78" s="40"/>
      <c r="AX78" s="40"/>
      <c r="AY78" s="40"/>
      <c r="AZ78" s="43"/>
      <c r="BA78" s="46" t="s">
        <v>574</v>
      </c>
      <c r="BB78" s="45" t="s">
        <v>575</v>
      </c>
      <c r="BC78" s="46" t="s">
        <v>136</v>
      </c>
      <c r="BD78" s="31" t="s">
        <v>77</v>
      </c>
      <c r="BE78" s="31" t="s">
        <v>77</v>
      </c>
      <c r="BF78" s="47" t="s">
        <v>576</v>
      </c>
      <c r="BG78" s="46" t="s">
        <v>577</v>
      </c>
      <c r="BH78" s="46"/>
      <c r="BI78" s="31" t="s">
        <v>140</v>
      </c>
      <c r="BJ78" s="31" t="s">
        <v>140</v>
      </c>
      <c r="BK78" s="57">
        <v>-25.82199</v>
      </c>
      <c r="BL78" s="57">
        <v>-69.279359999999997</v>
      </c>
      <c r="BM78" s="50" t="s">
        <v>83</v>
      </c>
      <c r="BN78" s="51"/>
      <c r="BO78" s="52" t="s">
        <v>578</v>
      </c>
    </row>
    <row r="79" spans="1:67" customFormat="1" ht="54" customHeight="1" x14ac:dyDescent="0.3">
      <c r="A79" s="28" t="str">
        <f>P79</f>
        <v>SI</v>
      </c>
      <c r="B79" s="29" t="s">
        <v>579</v>
      </c>
      <c r="C79" s="30" t="s">
        <v>62</v>
      </c>
      <c r="D79" s="31" t="s">
        <v>62</v>
      </c>
      <c r="E79" s="31" t="s">
        <v>62</v>
      </c>
      <c r="F79" s="31" t="s">
        <v>61</v>
      </c>
      <c r="G79" s="31" t="s">
        <v>61</v>
      </c>
      <c r="H79" s="31" t="s">
        <v>61</v>
      </c>
      <c r="I79" s="31" t="s">
        <v>61</v>
      </c>
      <c r="J79" s="31" t="s">
        <v>61</v>
      </c>
      <c r="K79" s="31" t="s">
        <v>62</v>
      </c>
      <c r="L79" s="31" t="s">
        <v>62</v>
      </c>
      <c r="M79" s="32" t="s">
        <v>62</v>
      </c>
      <c r="N79" s="32" t="s">
        <v>62</v>
      </c>
      <c r="O79" s="33" t="str">
        <f>VLOOKUP(B79,[1]PPTO!$I$6:$Q$103,8,0)</f>
        <v>SI</v>
      </c>
      <c r="P79" s="33" t="str">
        <f>VLOOKUP(B79,[1]PPTO!$I$6:$R$114,10,0)</f>
        <v>SI</v>
      </c>
      <c r="Q79" s="30" t="s">
        <v>91</v>
      </c>
      <c r="R79" s="31" t="s">
        <v>285</v>
      </c>
      <c r="S79" s="31" t="s">
        <v>580</v>
      </c>
      <c r="T79" s="31" t="s">
        <v>581</v>
      </c>
      <c r="U79" s="34" t="s">
        <v>582</v>
      </c>
      <c r="V79" s="33" t="s">
        <v>91</v>
      </c>
      <c r="W79" s="35" t="s">
        <v>583</v>
      </c>
      <c r="X79" s="32" t="s">
        <v>132</v>
      </c>
      <c r="Y79" s="32" t="s">
        <v>584</v>
      </c>
      <c r="Z79" s="32" t="s">
        <v>585</v>
      </c>
      <c r="AA79" s="36">
        <v>7900</v>
      </c>
      <c r="AB79" s="54"/>
      <c r="AC79" s="55"/>
      <c r="AD79" s="40"/>
      <c r="AE79" s="40"/>
      <c r="AF79" s="40"/>
      <c r="AG79" s="40"/>
      <c r="AH79" s="40"/>
      <c r="AI79" s="40"/>
      <c r="AJ79" s="40"/>
      <c r="AK79" s="42"/>
      <c r="AL79" s="40"/>
      <c r="AM79" s="40"/>
      <c r="AN79" s="40"/>
      <c r="AO79" s="40"/>
      <c r="AP79" s="40"/>
      <c r="AQ79" s="40"/>
      <c r="AR79" s="40"/>
      <c r="AS79" s="40"/>
      <c r="AT79" s="40"/>
      <c r="AU79" s="40"/>
      <c r="AV79" s="40"/>
      <c r="AW79" s="40"/>
      <c r="AX79" s="40"/>
      <c r="AY79" s="40"/>
      <c r="AZ79" s="43"/>
      <c r="BA79" s="44" t="s">
        <v>586</v>
      </c>
      <c r="BB79" s="45" t="s">
        <v>587</v>
      </c>
      <c r="BC79" s="46" t="s">
        <v>136</v>
      </c>
      <c r="BD79" s="31" t="s">
        <v>77</v>
      </c>
      <c r="BE79" s="31" t="s">
        <v>77</v>
      </c>
      <c r="BF79" s="47" t="s">
        <v>588</v>
      </c>
      <c r="BG79" s="46"/>
      <c r="BH79" s="46" t="s">
        <v>166</v>
      </c>
      <c r="BI79" s="31" t="s">
        <v>140</v>
      </c>
      <c r="BJ79" s="31" t="s">
        <v>317</v>
      </c>
      <c r="BK79" s="57">
        <v>-23.000640000000001</v>
      </c>
      <c r="BL79" s="57" t="s">
        <v>589</v>
      </c>
      <c r="BM79" s="50" t="s">
        <v>83</v>
      </c>
      <c r="BN79" s="51" t="s">
        <v>590</v>
      </c>
      <c r="BO79" s="52" t="s">
        <v>591</v>
      </c>
    </row>
    <row r="80" spans="1:67" customFormat="1" ht="54" customHeight="1" x14ac:dyDescent="0.3">
      <c r="A80" s="28"/>
      <c r="B80" s="29" t="s">
        <v>579</v>
      </c>
      <c r="C80" s="30" t="s">
        <v>592</v>
      </c>
      <c r="D80" s="31" t="s">
        <v>592</v>
      </c>
      <c r="E80" s="31" t="s">
        <v>592</v>
      </c>
      <c r="F80" s="31" t="s">
        <v>592</v>
      </c>
      <c r="G80" s="31" t="s">
        <v>592</v>
      </c>
      <c r="H80" s="31" t="s">
        <v>592</v>
      </c>
      <c r="I80" s="31" t="s">
        <v>592</v>
      </c>
      <c r="J80" s="31" t="s">
        <v>61</v>
      </c>
      <c r="K80" s="31" t="s">
        <v>61</v>
      </c>
      <c r="L80" s="31" t="s">
        <v>62</v>
      </c>
      <c r="M80" s="31" t="s">
        <v>62</v>
      </c>
      <c r="N80" s="31" t="s">
        <v>62</v>
      </c>
      <c r="O80" s="33" t="str">
        <f>VLOOKUP(B80,[1]PPTO!$I$6:$Q$103,8,0)</f>
        <v>SI</v>
      </c>
      <c r="P80" s="33" t="str">
        <f>VLOOKUP(B80,[1]PPTO!$I$6:$R$114,10,0)</f>
        <v>SI</v>
      </c>
      <c r="Q80" s="30" t="s">
        <v>91</v>
      </c>
      <c r="R80" s="31" t="s">
        <v>285</v>
      </c>
      <c r="S80" s="31" t="s">
        <v>580</v>
      </c>
      <c r="T80" s="31" t="s">
        <v>581</v>
      </c>
      <c r="U80" s="34" t="s">
        <v>593</v>
      </c>
      <c r="V80" s="33" t="s">
        <v>91</v>
      </c>
      <c r="W80" s="35" t="s">
        <v>594</v>
      </c>
      <c r="X80" s="32" t="s">
        <v>69</v>
      </c>
      <c r="Y80" s="32" t="s">
        <v>595</v>
      </c>
      <c r="Z80" s="32" t="s">
        <v>596</v>
      </c>
      <c r="AA80" s="36">
        <v>7800</v>
      </c>
      <c r="AB80" s="54"/>
      <c r="AC80" s="55"/>
      <c r="AD80" s="40"/>
      <c r="AE80" s="40"/>
      <c r="AF80" s="40"/>
      <c r="AG80" s="40"/>
      <c r="AH80" s="40"/>
      <c r="AI80" s="40"/>
      <c r="AJ80" s="40"/>
      <c r="AK80" s="42"/>
      <c r="AL80" s="40"/>
      <c r="AM80" s="40"/>
      <c r="AN80" s="40"/>
      <c r="AO80" s="40"/>
      <c r="AP80" s="40"/>
      <c r="AQ80" s="40"/>
      <c r="AR80" s="40"/>
      <c r="AS80" s="40"/>
      <c r="AT80" s="40"/>
      <c r="AU80" s="40"/>
      <c r="AV80" s="40"/>
      <c r="AW80" s="40"/>
      <c r="AX80" s="40"/>
      <c r="AY80" s="40"/>
      <c r="AZ80" s="43"/>
      <c r="BA80" s="44" t="s">
        <v>124</v>
      </c>
      <c r="BB80" s="45" t="s">
        <v>343</v>
      </c>
      <c r="BC80" s="46" t="s">
        <v>136</v>
      </c>
      <c r="BD80" s="31" t="s">
        <v>77</v>
      </c>
      <c r="BE80" s="31" t="s">
        <v>77</v>
      </c>
      <c r="BF80" s="47" t="s">
        <v>597</v>
      </c>
      <c r="BG80" s="46"/>
      <c r="BH80" s="46" t="s">
        <v>166</v>
      </c>
      <c r="BI80" s="31" t="s">
        <v>598</v>
      </c>
      <c r="BJ80" s="31" t="s">
        <v>599</v>
      </c>
      <c r="BK80" s="57">
        <v>-18.733329999999999</v>
      </c>
      <c r="BL80" s="57">
        <v>-69.433329999999998</v>
      </c>
      <c r="BM80" s="50" t="s">
        <v>205</v>
      </c>
      <c r="BN80" s="51" t="s">
        <v>590</v>
      </c>
      <c r="BO80" s="52" t="s">
        <v>600</v>
      </c>
    </row>
    <row r="81" spans="1:67" customFormat="1" ht="54" customHeight="1" x14ac:dyDescent="0.3">
      <c r="A81" s="28"/>
      <c r="B81" s="29" t="s">
        <v>579</v>
      </c>
      <c r="C81" s="30" t="s">
        <v>592</v>
      </c>
      <c r="D81" s="31" t="s">
        <v>592</v>
      </c>
      <c r="E81" s="31" t="s">
        <v>592</v>
      </c>
      <c r="F81" s="31" t="s">
        <v>592</v>
      </c>
      <c r="G81" s="31" t="s">
        <v>592</v>
      </c>
      <c r="H81" s="31" t="s">
        <v>592</v>
      </c>
      <c r="I81" s="31" t="s">
        <v>592</v>
      </c>
      <c r="J81" s="31" t="s">
        <v>61</v>
      </c>
      <c r="K81" s="31" t="s">
        <v>61</v>
      </c>
      <c r="L81" s="31" t="s">
        <v>62</v>
      </c>
      <c r="M81" s="53" t="s">
        <v>62</v>
      </c>
      <c r="N81" s="53" t="s">
        <v>62</v>
      </c>
      <c r="O81" s="33" t="str">
        <f>VLOOKUP(B81,[1]PPTO!$I$6:$Q$103,8,0)</f>
        <v>SI</v>
      </c>
      <c r="P81" s="33" t="str">
        <f>VLOOKUP(B81,[1]PPTO!$I$6:$R$114,10,0)</f>
        <v>SI</v>
      </c>
      <c r="Q81" s="30" t="s">
        <v>91</v>
      </c>
      <c r="R81" s="31" t="s">
        <v>285</v>
      </c>
      <c r="S81" s="31" t="s">
        <v>580</v>
      </c>
      <c r="T81" s="31" t="s">
        <v>581</v>
      </c>
      <c r="U81" s="34" t="s">
        <v>601</v>
      </c>
      <c r="V81" s="33" t="s">
        <v>91</v>
      </c>
      <c r="W81" s="35" t="s">
        <v>602</v>
      </c>
      <c r="X81" s="32" t="s">
        <v>70</v>
      </c>
      <c r="Y81" s="32"/>
      <c r="Z81" s="32" t="s">
        <v>603</v>
      </c>
      <c r="AA81" s="36">
        <v>5100</v>
      </c>
      <c r="AB81" s="54"/>
      <c r="AC81" s="55"/>
      <c r="AD81" s="40"/>
      <c r="AE81" s="40"/>
      <c r="AF81" s="40"/>
      <c r="AG81" s="40"/>
      <c r="AH81" s="40"/>
      <c r="AI81" s="40"/>
      <c r="AJ81" s="40"/>
      <c r="AK81" s="42"/>
      <c r="AL81" s="40"/>
      <c r="AM81" s="40"/>
      <c r="AN81" s="40"/>
      <c r="AO81" s="40"/>
      <c r="AP81" s="40"/>
      <c r="AQ81" s="40"/>
      <c r="AR81" s="40"/>
      <c r="AS81" s="40"/>
      <c r="AT81" s="40"/>
      <c r="AU81" s="40"/>
      <c r="AV81" s="40"/>
      <c r="AW81" s="40"/>
      <c r="AX81" s="40"/>
      <c r="AY81" s="40"/>
      <c r="AZ81" s="43"/>
      <c r="BA81" s="44" t="s">
        <v>111</v>
      </c>
      <c r="BB81" s="45" t="s">
        <v>604</v>
      </c>
      <c r="BC81" s="46" t="s">
        <v>136</v>
      </c>
      <c r="BD81" s="31" t="s">
        <v>77</v>
      </c>
      <c r="BE81" s="31" t="s">
        <v>77</v>
      </c>
      <c r="BF81" s="47" t="s">
        <v>605</v>
      </c>
      <c r="BG81" s="46"/>
      <c r="BH81" s="46" t="s">
        <v>166</v>
      </c>
      <c r="BI81" s="31" t="s">
        <v>140</v>
      </c>
      <c r="BJ81" s="31" t="s">
        <v>317</v>
      </c>
      <c r="BK81" s="57">
        <v>-23.007059999999999</v>
      </c>
      <c r="BL81" s="67">
        <v>-67.585130000000007</v>
      </c>
      <c r="BM81" s="50" t="s">
        <v>83</v>
      </c>
      <c r="BN81" s="51" t="s">
        <v>590</v>
      </c>
      <c r="BO81" s="52" t="s">
        <v>606</v>
      </c>
    </row>
    <row r="82" spans="1:67" customFormat="1" ht="82.5" customHeight="1" x14ac:dyDescent="0.3">
      <c r="A82" s="28" t="str">
        <f>P82</f>
        <v>SI</v>
      </c>
      <c r="B82" s="29" t="s">
        <v>607</v>
      </c>
      <c r="C82" s="30" t="s">
        <v>61</v>
      </c>
      <c r="D82" s="31" t="s">
        <v>61</v>
      </c>
      <c r="E82" s="31" t="s">
        <v>61</v>
      </c>
      <c r="F82" s="31" t="s">
        <v>61</v>
      </c>
      <c r="G82" s="31" t="s">
        <v>61</v>
      </c>
      <c r="H82" s="31" t="s">
        <v>61</v>
      </c>
      <c r="I82" s="31" t="s">
        <v>61</v>
      </c>
      <c r="J82" s="31" t="s">
        <v>61</v>
      </c>
      <c r="K82" s="31" t="s">
        <v>61</v>
      </c>
      <c r="L82" s="31" t="s">
        <v>61</v>
      </c>
      <c r="M82" s="53" t="s">
        <v>61</v>
      </c>
      <c r="N82" s="53" t="s">
        <v>61</v>
      </c>
      <c r="O82" s="33" t="s">
        <v>61</v>
      </c>
      <c r="P82" s="33" t="str">
        <f>VLOOKUP(B82,[1]PPTO!$I$6:$R$114,10,0)</f>
        <v>SI</v>
      </c>
      <c r="Q82" s="30" t="s">
        <v>608</v>
      </c>
      <c r="R82" s="31" t="s">
        <v>64</v>
      </c>
      <c r="S82" s="31" t="s">
        <v>609</v>
      </c>
      <c r="T82" s="31" t="s">
        <v>610</v>
      </c>
      <c r="U82" s="34"/>
      <c r="V82" s="33" t="s">
        <v>608</v>
      </c>
      <c r="W82" s="35" t="s">
        <v>611</v>
      </c>
      <c r="X82" s="32" t="s">
        <v>422</v>
      </c>
      <c r="Y82" s="32"/>
      <c r="Z82" s="32" t="s">
        <v>422</v>
      </c>
      <c r="AA82" s="36">
        <v>21700</v>
      </c>
      <c r="AB82" s="54"/>
      <c r="AC82" s="55"/>
      <c r="AD82" s="40"/>
      <c r="AE82" s="40"/>
      <c r="AF82" s="40"/>
      <c r="AG82" s="40"/>
      <c r="AH82" s="40"/>
      <c r="AI82" s="40"/>
      <c r="AJ82" s="40"/>
      <c r="AK82" s="42"/>
      <c r="AL82" s="40"/>
      <c r="AM82" s="40"/>
      <c r="AN82" s="40"/>
      <c r="AO82" s="40"/>
      <c r="AP82" s="40"/>
      <c r="AQ82" s="40"/>
      <c r="AR82" s="40"/>
      <c r="AS82" s="40"/>
      <c r="AT82" s="40"/>
      <c r="AU82" s="40"/>
      <c r="AV82" s="40"/>
      <c r="AW82" s="40"/>
      <c r="AX82" s="40"/>
      <c r="AY82" s="40"/>
      <c r="AZ82" s="43"/>
      <c r="BA82" s="68" t="s">
        <v>434</v>
      </c>
      <c r="BB82" s="45" t="s">
        <v>488</v>
      </c>
      <c r="BC82" s="46" t="s">
        <v>113</v>
      </c>
      <c r="BD82" s="31" t="s">
        <v>77</v>
      </c>
      <c r="BE82" s="31" t="s">
        <v>77</v>
      </c>
      <c r="BF82" s="47" t="s">
        <v>612</v>
      </c>
      <c r="BG82" s="46" t="s">
        <v>221</v>
      </c>
      <c r="BH82" s="46" t="s">
        <v>613</v>
      </c>
      <c r="BI82" s="31" t="s">
        <v>151</v>
      </c>
      <c r="BJ82" s="31" t="s">
        <v>167</v>
      </c>
      <c r="BK82" s="57">
        <v>-21.046890000000001</v>
      </c>
      <c r="BL82" s="57">
        <v>-69.594679999999997</v>
      </c>
      <c r="BM82" s="50" t="s">
        <v>83</v>
      </c>
      <c r="BN82" s="51" t="s">
        <v>614</v>
      </c>
      <c r="BO82" s="52" t="s">
        <v>615</v>
      </c>
    </row>
    <row r="83" spans="1:67" customFormat="1" ht="63" customHeight="1" x14ac:dyDescent="0.3">
      <c r="A83" s="28" t="str">
        <f>P83</f>
        <v>NO</v>
      </c>
      <c r="B83" s="29" t="s">
        <v>616</v>
      </c>
      <c r="C83" s="30"/>
      <c r="D83" s="31"/>
      <c r="E83" s="31"/>
      <c r="F83" s="31"/>
      <c r="G83" s="31"/>
      <c r="H83" s="31"/>
      <c r="I83" s="31"/>
      <c r="J83" s="31"/>
      <c r="K83" s="31"/>
      <c r="L83" s="31"/>
      <c r="M83" s="32"/>
      <c r="N83" s="32" t="s">
        <v>61</v>
      </c>
      <c r="O83" s="33" t="str">
        <f>VLOOKUP(B83,[1]PPTO!$I$6:$Q$103,8,0)</f>
        <v>NO</v>
      </c>
      <c r="P83" s="33" t="str">
        <f>VLOOKUP(B83,[1]PPTO!$I$6:$R$114,10,0)</f>
        <v>NO</v>
      </c>
      <c r="Q83" s="30" t="s">
        <v>91</v>
      </c>
      <c r="R83" s="31" t="s">
        <v>64</v>
      </c>
      <c r="S83" s="31" t="s">
        <v>106</v>
      </c>
      <c r="T83" s="31" t="s">
        <v>617</v>
      </c>
      <c r="U83" s="34" t="s">
        <v>618</v>
      </c>
      <c r="V83" s="33" t="s">
        <v>91</v>
      </c>
      <c r="W83" s="35" t="s">
        <v>619</v>
      </c>
      <c r="X83" s="32" t="s">
        <v>620</v>
      </c>
      <c r="Y83" s="32" t="s">
        <v>621</v>
      </c>
      <c r="Z83" s="32" t="s">
        <v>622</v>
      </c>
      <c r="AA83" s="36">
        <v>4000</v>
      </c>
      <c r="AB83" s="54"/>
      <c r="AC83" s="55"/>
      <c r="AD83" s="40"/>
      <c r="AE83" s="40"/>
      <c r="AF83" s="40"/>
      <c r="AG83" s="40"/>
      <c r="AH83" s="40"/>
      <c r="AI83" s="40"/>
      <c r="AJ83" s="40"/>
      <c r="AK83" s="42"/>
      <c r="AL83" s="40"/>
      <c r="AM83" s="40"/>
      <c r="AN83" s="40"/>
      <c r="AO83" s="40"/>
      <c r="AP83" s="40"/>
      <c r="AQ83" s="40"/>
      <c r="AR83" s="40"/>
      <c r="AS83" s="40"/>
      <c r="AT83" s="40"/>
      <c r="AU83" s="40"/>
      <c r="AV83" s="40"/>
      <c r="AW83" s="40"/>
      <c r="AX83" s="40"/>
      <c r="AY83" s="40"/>
      <c r="AZ83" s="43"/>
      <c r="BA83" s="44" t="s">
        <v>124</v>
      </c>
      <c r="BB83" s="45" t="s">
        <v>343</v>
      </c>
      <c r="BC83" s="46" t="s">
        <v>136</v>
      </c>
      <c r="BD83" s="31" t="s">
        <v>77</v>
      </c>
      <c r="BE83" s="31" t="s">
        <v>77</v>
      </c>
      <c r="BF83" s="47" t="s">
        <v>623</v>
      </c>
      <c r="BG83" s="46" t="s">
        <v>221</v>
      </c>
      <c r="BH83" s="46" t="s">
        <v>166</v>
      </c>
      <c r="BI83" s="31" t="s">
        <v>117</v>
      </c>
      <c r="BJ83" s="31" t="s">
        <v>118</v>
      </c>
      <c r="BK83" s="48"/>
      <c r="BL83" s="48"/>
      <c r="BM83" s="50"/>
      <c r="BN83" s="51" t="s">
        <v>624</v>
      </c>
      <c r="BO83" s="52" t="s">
        <v>625</v>
      </c>
    </row>
    <row r="84" spans="1:67" customFormat="1" ht="48" x14ac:dyDescent="0.3">
      <c r="A84" s="28" t="str">
        <f>P84</f>
        <v>SI</v>
      </c>
      <c r="B84" s="29" t="s">
        <v>626</v>
      </c>
      <c r="C84" s="30"/>
      <c r="D84" s="31"/>
      <c r="E84" s="31"/>
      <c r="F84" s="31"/>
      <c r="G84" s="31"/>
      <c r="H84" s="31"/>
      <c r="I84" s="31"/>
      <c r="J84" s="31"/>
      <c r="K84" s="31"/>
      <c r="L84" s="31"/>
      <c r="M84" s="31" t="s">
        <v>61</v>
      </c>
      <c r="N84" s="31" t="s">
        <v>61</v>
      </c>
      <c r="O84" s="33" t="str">
        <f>VLOOKUP(B84,[1]PPTO!$I$6:$Q$103,8,0)</f>
        <v>NO</v>
      </c>
      <c r="P84" s="33" t="str">
        <f>VLOOKUP(B84,[1]PPTO!$I$6:$R$114,10,0)</f>
        <v>SI</v>
      </c>
      <c r="Q84" s="30" t="s">
        <v>91</v>
      </c>
      <c r="R84" s="31" t="s">
        <v>64</v>
      </c>
      <c r="S84" s="34" t="s">
        <v>627</v>
      </c>
      <c r="T84" s="34" t="s">
        <v>628</v>
      </c>
      <c r="U84" s="34" t="s">
        <v>629</v>
      </c>
      <c r="V84" s="33" t="s">
        <v>91</v>
      </c>
      <c r="W84" s="35" t="s">
        <v>630</v>
      </c>
      <c r="X84" s="32" t="s">
        <v>422</v>
      </c>
      <c r="Y84" s="32" t="s">
        <v>631</v>
      </c>
      <c r="Z84" s="32" t="s">
        <v>632</v>
      </c>
      <c r="AA84" s="36">
        <v>1800</v>
      </c>
      <c r="AB84" s="54"/>
      <c r="AC84" s="55"/>
      <c r="AD84" s="40"/>
      <c r="AE84" s="40"/>
      <c r="AF84" s="40"/>
      <c r="AG84" s="40"/>
      <c r="AH84" s="40"/>
      <c r="AI84" s="40"/>
      <c r="AJ84" s="40"/>
      <c r="AK84" s="42"/>
      <c r="AL84" s="40"/>
      <c r="AM84" s="40"/>
      <c r="AN84" s="40"/>
      <c r="AO84" s="40"/>
      <c r="AP84" s="40"/>
      <c r="AQ84" s="40"/>
      <c r="AR84" s="40"/>
      <c r="AS84" s="40"/>
      <c r="AT84" s="40"/>
      <c r="AU84" s="40"/>
      <c r="AV84" s="40"/>
      <c r="AW84" s="40"/>
      <c r="AX84" s="40"/>
      <c r="AY84" s="40"/>
      <c r="AZ84" s="43"/>
      <c r="BA84" s="44" t="s">
        <v>487</v>
      </c>
      <c r="BB84" s="45" t="s">
        <v>633</v>
      </c>
      <c r="BC84" s="46" t="s">
        <v>113</v>
      </c>
      <c r="BD84" s="31" t="s">
        <v>77</v>
      </c>
      <c r="BE84" s="31" t="s">
        <v>77</v>
      </c>
      <c r="BF84" s="47" t="s">
        <v>634</v>
      </c>
      <c r="BG84" s="46" t="s">
        <v>221</v>
      </c>
      <c r="BH84" s="46"/>
      <c r="BI84" s="31" t="s">
        <v>140</v>
      </c>
      <c r="BJ84" s="31" t="s">
        <v>490</v>
      </c>
      <c r="BK84" s="57">
        <v>-21.4877</v>
      </c>
      <c r="BL84" s="57" t="s">
        <v>635</v>
      </c>
      <c r="BM84" s="50" t="s">
        <v>83</v>
      </c>
      <c r="BN84" s="51" t="s">
        <v>636</v>
      </c>
      <c r="BO84" s="52" t="s">
        <v>637</v>
      </c>
    </row>
    <row r="85" spans="1:67" customFormat="1" ht="50.25" customHeight="1" x14ac:dyDescent="0.3">
      <c r="A85" s="28" t="str">
        <f>P85</f>
        <v>SI</v>
      </c>
      <c r="B85" s="29" t="s">
        <v>638</v>
      </c>
      <c r="C85" s="30"/>
      <c r="D85" s="31"/>
      <c r="E85" s="31" t="s">
        <v>62</v>
      </c>
      <c r="F85" s="31" t="s">
        <v>62</v>
      </c>
      <c r="G85" s="31" t="s">
        <v>62</v>
      </c>
      <c r="H85" s="31" t="s">
        <v>62</v>
      </c>
      <c r="I85" s="31" t="s">
        <v>62</v>
      </c>
      <c r="J85" s="31" t="s">
        <v>62</v>
      </c>
      <c r="K85" s="31" t="s">
        <v>62</v>
      </c>
      <c r="L85" s="31" t="s">
        <v>62</v>
      </c>
      <c r="M85" s="31" t="s">
        <v>62</v>
      </c>
      <c r="N85" s="31" t="s">
        <v>62</v>
      </c>
      <c r="O85" s="33" t="str">
        <f>VLOOKUP(B85,[1]PPTO!$I$6:$Q$103,8,0)</f>
        <v>SI</v>
      </c>
      <c r="P85" s="33" t="str">
        <f>VLOOKUP(B85,[1]PPTO!$I$6:$R$114,10,0)</f>
        <v>SI</v>
      </c>
      <c r="Q85" s="30" t="s">
        <v>91</v>
      </c>
      <c r="R85" s="31" t="s">
        <v>64</v>
      </c>
      <c r="S85" s="31" t="s">
        <v>88</v>
      </c>
      <c r="T85" s="31" t="s">
        <v>639</v>
      </c>
      <c r="U85" s="34" t="s">
        <v>640</v>
      </c>
      <c r="V85" s="33" t="s">
        <v>91</v>
      </c>
      <c r="W85" s="35" t="s">
        <v>641</v>
      </c>
      <c r="X85" s="32" t="s">
        <v>69</v>
      </c>
      <c r="Y85" s="32" t="s">
        <v>70</v>
      </c>
      <c r="Z85" s="32" t="s">
        <v>412</v>
      </c>
      <c r="AA85" s="36">
        <v>1200</v>
      </c>
      <c r="AB85" s="54"/>
      <c r="AC85" s="55"/>
      <c r="AD85" s="40"/>
      <c r="AE85" s="40"/>
      <c r="AF85" s="40"/>
      <c r="AG85" s="40"/>
      <c r="AH85" s="40"/>
      <c r="AI85" s="40"/>
      <c r="AJ85" s="40"/>
      <c r="AK85" s="42"/>
      <c r="AL85" s="40"/>
      <c r="AM85" s="40"/>
      <c r="AN85" s="40"/>
      <c r="AO85" s="40"/>
      <c r="AP85" s="40"/>
      <c r="AQ85" s="40"/>
      <c r="AR85" s="40"/>
      <c r="AS85" s="40"/>
      <c r="AT85" s="40"/>
      <c r="AU85" s="40"/>
      <c r="AV85" s="40"/>
      <c r="AW85" s="40"/>
      <c r="AX85" s="40"/>
      <c r="AY85" s="40"/>
      <c r="AZ85" s="43"/>
      <c r="BA85" s="44" t="s">
        <v>124</v>
      </c>
      <c r="BB85" s="45" t="s">
        <v>642</v>
      </c>
      <c r="BC85" s="46" t="s">
        <v>136</v>
      </c>
      <c r="BD85" s="31" t="s">
        <v>77</v>
      </c>
      <c r="BE85" s="31" t="s">
        <v>77</v>
      </c>
      <c r="BF85" s="47" t="s">
        <v>643</v>
      </c>
      <c r="BG85" s="46" t="s">
        <v>541</v>
      </c>
      <c r="BH85" s="46" t="s">
        <v>166</v>
      </c>
      <c r="BI85" s="31" t="s">
        <v>140</v>
      </c>
      <c r="BJ85" s="31" t="s">
        <v>317</v>
      </c>
      <c r="BK85" s="57">
        <v>-24.333290000000002</v>
      </c>
      <c r="BL85" s="48" t="s">
        <v>644</v>
      </c>
      <c r="BM85" s="50" t="s">
        <v>83</v>
      </c>
      <c r="BN85" s="51" t="s">
        <v>645</v>
      </c>
      <c r="BO85" s="52" t="s">
        <v>646</v>
      </c>
    </row>
    <row r="86" spans="1:67" customFormat="1" ht="59.25" customHeight="1" x14ac:dyDescent="0.3">
      <c r="A86" s="28" t="str">
        <f>P86</f>
        <v>SI</v>
      </c>
      <c r="B86" s="29" t="s">
        <v>647</v>
      </c>
      <c r="C86" s="30"/>
      <c r="D86" s="31"/>
      <c r="E86" s="31"/>
      <c r="F86" s="31"/>
      <c r="G86" s="31"/>
      <c r="H86" s="31"/>
      <c r="I86" s="31"/>
      <c r="J86" s="31"/>
      <c r="K86" s="31"/>
      <c r="L86" s="31"/>
      <c r="M86" s="31"/>
      <c r="N86" s="31" t="s">
        <v>61</v>
      </c>
      <c r="O86" s="33" t="s">
        <v>61</v>
      </c>
      <c r="P86" s="33" t="str">
        <f>VLOOKUP(B86,[1]PPTO!$I$6:$R$114,10,0)</f>
        <v>SI</v>
      </c>
      <c r="Q86" s="30" t="s">
        <v>91</v>
      </c>
      <c r="R86" s="31" t="s">
        <v>64</v>
      </c>
      <c r="S86" s="31" t="s">
        <v>106</v>
      </c>
      <c r="T86" s="31" t="s">
        <v>648</v>
      </c>
      <c r="U86" s="34" t="s">
        <v>647</v>
      </c>
      <c r="V86" s="33" t="s">
        <v>91</v>
      </c>
      <c r="W86" s="35" t="s">
        <v>649</v>
      </c>
      <c r="X86" s="32" t="s">
        <v>70</v>
      </c>
      <c r="Y86" s="32" t="s">
        <v>508</v>
      </c>
      <c r="Z86" s="32" t="s">
        <v>374</v>
      </c>
      <c r="AA86" s="36">
        <v>1860</v>
      </c>
      <c r="AB86" s="54"/>
      <c r="AC86" s="55"/>
      <c r="AD86" s="40"/>
      <c r="AE86" s="40">
        <v>0.93</v>
      </c>
      <c r="AF86" s="40"/>
      <c r="AG86" s="40"/>
      <c r="AH86" s="40"/>
      <c r="AI86" s="40">
        <v>11.51</v>
      </c>
      <c r="AJ86" s="40"/>
      <c r="AK86" s="42"/>
      <c r="AL86" s="40"/>
      <c r="AM86" s="40"/>
      <c r="AN86" s="40"/>
      <c r="AO86" s="40"/>
      <c r="AP86" s="40"/>
      <c r="AQ86" s="40"/>
      <c r="AR86" s="40"/>
      <c r="AS86" s="40"/>
      <c r="AT86" s="40"/>
      <c r="AU86" s="40"/>
      <c r="AV86" s="40"/>
      <c r="AW86" s="40"/>
      <c r="AX86" s="40"/>
      <c r="AY86" s="40"/>
      <c r="AZ86" s="43"/>
      <c r="BA86" s="44" t="s">
        <v>135</v>
      </c>
      <c r="BB86" s="45"/>
      <c r="BC86" s="46" t="s">
        <v>136</v>
      </c>
      <c r="BD86" s="31" t="s">
        <v>77</v>
      </c>
      <c r="BE86" s="31" t="s">
        <v>77</v>
      </c>
      <c r="BF86" s="47" t="s">
        <v>650</v>
      </c>
      <c r="BG86" s="46"/>
      <c r="BH86" s="46" t="s">
        <v>178</v>
      </c>
      <c r="BI86" s="31" t="s">
        <v>243</v>
      </c>
      <c r="BJ86" s="31" t="s">
        <v>244</v>
      </c>
      <c r="BK86" s="67">
        <v>-32.314570000000003</v>
      </c>
      <c r="BL86" s="67">
        <v>-70.913619999999995</v>
      </c>
      <c r="BM86" s="50" t="s">
        <v>83</v>
      </c>
      <c r="BN86" s="51" t="s">
        <v>651</v>
      </c>
      <c r="BO86" s="52" t="s">
        <v>652</v>
      </c>
    </row>
    <row r="87" spans="1:67" customFormat="1" ht="72" x14ac:dyDescent="0.3">
      <c r="A87" s="28"/>
      <c r="B87" s="29" t="s">
        <v>647</v>
      </c>
      <c r="C87" s="30"/>
      <c r="D87" s="31"/>
      <c r="E87" s="31"/>
      <c r="F87" s="31"/>
      <c r="G87" s="31"/>
      <c r="H87" s="31"/>
      <c r="I87" s="31"/>
      <c r="J87" s="31"/>
      <c r="K87" s="31"/>
      <c r="L87" s="31"/>
      <c r="M87" s="31"/>
      <c r="N87" s="31" t="s">
        <v>61</v>
      </c>
      <c r="O87" s="33" t="s">
        <v>61</v>
      </c>
      <c r="P87" s="33" t="str">
        <f>VLOOKUP(B87,[1]PPTO!$I$6:$R$114,10,0)</f>
        <v>SI</v>
      </c>
      <c r="Q87" s="30" t="s">
        <v>91</v>
      </c>
      <c r="R87" s="31" t="s">
        <v>64</v>
      </c>
      <c r="S87" s="31" t="s">
        <v>106</v>
      </c>
      <c r="T87" s="31" t="s">
        <v>648</v>
      </c>
      <c r="U87" s="34" t="s">
        <v>647</v>
      </c>
      <c r="V87" s="33" t="s">
        <v>91</v>
      </c>
      <c r="W87" s="35" t="s">
        <v>653</v>
      </c>
      <c r="X87" s="32" t="s">
        <v>69</v>
      </c>
      <c r="Y87" s="32" t="s">
        <v>654</v>
      </c>
      <c r="Z87" s="32" t="s">
        <v>596</v>
      </c>
      <c r="AA87" s="36">
        <v>18900</v>
      </c>
      <c r="AB87" s="54"/>
      <c r="AC87" s="55"/>
      <c r="AD87" s="40"/>
      <c r="AE87" s="40">
        <v>0.84</v>
      </c>
      <c r="AF87" s="40"/>
      <c r="AG87" s="40"/>
      <c r="AH87" s="40"/>
      <c r="AI87" s="40">
        <v>3.52</v>
      </c>
      <c r="AJ87" s="40"/>
      <c r="AK87" s="42"/>
      <c r="AL87" s="40"/>
      <c r="AM87" s="40"/>
      <c r="AN87" s="40"/>
      <c r="AO87" s="40"/>
      <c r="AP87" s="40">
        <v>897</v>
      </c>
      <c r="AQ87" s="40"/>
      <c r="AR87" s="40"/>
      <c r="AS87" s="40"/>
      <c r="AT87" s="40"/>
      <c r="AU87" s="40"/>
      <c r="AV87" s="40"/>
      <c r="AW87" s="40"/>
      <c r="AX87" s="40"/>
      <c r="AY87" s="40"/>
      <c r="AZ87" s="43"/>
      <c r="BA87" s="44" t="s">
        <v>124</v>
      </c>
      <c r="BB87" s="45" t="s">
        <v>655</v>
      </c>
      <c r="BC87" s="46" t="s">
        <v>75</v>
      </c>
      <c r="BD87" s="31" t="s">
        <v>77</v>
      </c>
      <c r="BE87" s="31" t="s">
        <v>77</v>
      </c>
      <c r="BF87" s="47" t="s">
        <v>656</v>
      </c>
      <c r="BG87" s="46"/>
      <c r="BH87" s="46" t="s">
        <v>178</v>
      </c>
      <c r="BI87" s="31" t="s">
        <v>243</v>
      </c>
      <c r="BJ87" s="31" t="s">
        <v>244</v>
      </c>
      <c r="BK87" s="57">
        <v>-32.264099999999999</v>
      </c>
      <c r="BL87" s="57">
        <v>-70.546760000000006</v>
      </c>
      <c r="BM87" s="50" t="s">
        <v>83</v>
      </c>
      <c r="BN87" s="51" t="s">
        <v>651</v>
      </c>
      <c r="BO87" s="52" t="s">
        <v>657</v>
      </c>
    </row>
    <row r="88" spans="1:67" customFormat="1" ht="73.5" customHeight="1" x14ac:dyDescent="0.3">
      <c r="A88" s="28" t="str">
        <f>P88</f>
        <v>SI</v>
      </c>
      <c r="B88" s="29" t="s">
        <v>658</v>
      </c>
      <c r="C88" s="30"/>
      <c r="D88" s="31"/>
      <c r="E88" s="31"/>
      <c r="F88" s="31"/>
      <c r="G88" s="31"/>
      <c r="H88" s="31"/>
      <c r="I88" s="31"/>
      <c r="J88" s="31"/>
      <c r="K88" s="31"/>
      <c r="L88" s="31"/>
      <c r="M88" s="31"/>
      <c r="N88" s="31"/>
      <c r="O88" s="33" t="s">
        <v>61</v>
      </c>
      <c r="P88" s="33" t="str">
        <f>VLOOKUP(B88,[1]PPTO!$I$6:$R$114,10,0)</f>
        <v>SI</v>
      </c>
      <c r="Q88" s="30" t="s">
        <v>63</v>
      </c>
      <c r="R88" s="31" t="s">
        <v>64</v>
      </c>
      <c r="S88" s="31" t="s">
        <v>65</v>
      </c>
      <c r="T88" s="31" t="s">
        <v>659</v>
      </c>
      <c r="U88" s="34" t="s">
        <v>647</v>
      </c>
      <c r="V88" s="33" t="s">
        <v>63</v>
      </c>
      <c r="W88" s="35" t="s">
        <v>660</v>
      </c>
      <c r="X88" s="32" t="s">
        <v>70</v>
      </c>
      <c r="Y88" s="32" t="s">
        <v>661</v>
      </c>
      <c r="Z88" s="32" t="s">
        <v>662</v>
      </c>
      <c r="AA88" s="36">
        <v>11000</v>
      </c>
      <c r="AB88" s="54"/>
      <c r="AC88" s="55"/>
      <c r="AD88" s="40"/>
      <c r="AE88" s="40"/>
      <c r="AF88" s="40"/>
      <c r="AG88" s="40"/>
      <c r="AH88" s="40"/>
      <c r="AI88" s="40">
        <v>0.85</v>
      </c>
      <c r="AJ88" s="40"/>
      <c r="AK88" s="42"/>
      <c r="AL88" s="40"/>
      <c r="AM88" s="40"/>
      <c r="AN88" s="40"/>
      <c r="AO88" s="40"/>
      <c r="AP88" s="40"/>
      <c r="AQ88" s="40"/>
      <c r="AR88" s="40"/>
      <c r="AS88" s="40"/>
      <c r="AT88" s="40"/>
      <c r="AU88" s="40"/>
      <c r="AV88" s="40"/>
      <c r="AW88" s="40"/>
      <c r="AX88" s="40"/>
      <c r="AY88" s="40"/>
      <c r="AZ88" s="43"/>
      <c r="BA88" s="44" t="s">
        <v>111</v>
      </c>
      <c r="BB88" s="45"/>
      <c r="BC88" s="46" t="s">
        <v>136</v>
      </c>
      <c r="BD88" s="31" t="s">
        <v>77</v>
      </c>
      <c r="BE88" s="31" t="s">
        <v>76</v>
      </c>
      <c r="BF88" s="47" t="s">
        <v>663</v>
      </c>
      <c r="BG88" s="46"/>
      <c r="BH88" s="46" t="s">
        <v>166</v>
      </c>
      <c r="BI88" s="31" t="s">
        <v>117</v>
      </c>
      <c r="BJ88" s="31" t="s">
        <v>118</v>
      </c>
      <c r="BK88" s="57">
        <v>-27.436630000000001</v>
      </c>
      <c r="BL88" s="48" t="s">
        <v>664</v>
      </c>
      <c r="BM88" s="50" t="s">
        <v>83</v>
      </c>
      <c r="BN88" s="51" t="s">
        <v>651</v>
      </c>
      <c r="BO88" s="52" t="s">
        <v>665</v>
      </c>
    </row>
    <row r="89" spans="1:67" customFormat="1" ht="73.5" customHeight="1" x14ac:dyDescent="0.3">
      <c r="A89" s="28"/>
      <c r="B89" s="29" t="s">
        <v>658</v>
      </c>
      <c r="C89" s="30"/>
      <c r="D89" s="31"/>
      <c r="E89" s="31"/>
      <c r="F89" s="31"/>
      <c r="G89" s="31"/>
      <c r="H89" s="31"/>
      <c r="I89" s="31"/>
      <c r="J89" s="31"/>
      <c r="K89" s="31"/>
      <c r="L89" s="31"/>
      <c r="M89" s="31"/>
      <c r="N89" s="31"/>
      <c r="O89" s="33" t="s">
        <v>61</v>
      </c>
      <c r="P89" s="33" t="str">
        <f>VLOOKUP(B89,[1]PPTO!$I$6:$R$114,10,0)</f>
        <v>SI</v>
      </c>
      <c r="Q89" s="30" t="s">
        <v>63</v>
      </c>
      <c r="R89" s="31" t="s">
        <v>64</v>
      </c>
      <c r="S89" s="31" t="s">
        <v>65</v>
      </c>
      <c r="T89" s="31" t="s">
        <v>659</v>
      </c>
      <c r="U89" s="34"/>
      <c r="V89" s="33" t="s">
        <v>63</v>
      </c>
      <c r="W89" s="35" t="s">
        <v>666</v>
      </c>
      <c r="X89" s="32" t="s">
        <v>69</v>
      </c>
      <c r="Y89" s="32" t="s">
        <v>132</v>
      </c>
      <c r="Z89" s="32" t="s">
        <v>508</v>
      </c>
      <c r="AA89" s="36"/>
      <c r="AB89" s="54"/>
      <c r="AC89" s="55"/>
      <c r="AD89" s="40"/>
      <c r="AE89" s="40"/>
      <c r="AF89" s="40"/>
      <c r="AG89" s="40"/>
      <c r="AH89" s="40"/>
      <c r="AI89" s="40"/>
      <c r="AJ89" s="40"/>
      <c r="AK89" s="42"/>
      <c r="AL89" s="40"/>
      <c r="AM89" s="40"/>
      <c r="AN89" s="40"/>
      <c r="AO89" s="40"/>
      <c r="AP89" s="40"/>
      <c r="AQ89" s="40"/>
      <c r="AR89" s="40"/>
      <c r="AS89" s="40"/>
      <c r="AT89" s="40"/>
      <c r="AU89" s="40"/>
      <c r="AV89" s="40"/>
      <c r="AW89" s="40"/>
      <c r="AX89" s="40"/>
      <c r="AY89" s="40"/>
      <c r="AZ89" s="43"/>
      <c r="BA89" s="44" t="s">
        <v>73</v>
      </c>
      <c r="BB89" s="45" t="s">
        <v>667</v>
      </c>
      <c r="BC89" s="46" t="s">
        <v>136</v>
      </c>
      <c r="BD89" s="31" t="s">
        <v>77</v>
      </c>
      <c r="BE89" s="31" t="s">
        <v>77</v>
      </c>
      <c r="BF89" s="47" t="s">
        <v>668</v>
      </c>
      <c r="BG89" s="46" t="s">
        <v>165</v>
      </c>
      <c r="BH89" s="46" t="s">
        <v>166</v>
      </c>
      <c r="BI89" s="31" t="s">
        <v>117</v>
      </c>
      <c r="BJ89" s="31" t="s">
        <v>389</v>
      </c>
      <c r="BK89" s="57">
        <v>-26.152640000000002</v>
      </c>
      <c r="BL89" s="57">
        <v>-69.580699999999993</v>
      </c>
      <c r="BM89" s="50" t="s">
        <v>83</v>
      </c>
      <c r="BN89" s="51" t="s">
        <v>669</v>
      </c>
      <c r="BO89" s="52" t="s">
        <v>670</v>
      </c>
    </row>
    <row r="90" spans="1:67" customFormat="1" ht="73.5" customHeight="1" x14ac:dyDescent="0.3">
      <c r="A90" s="28"/>
      <c r="B90" s="29" t="s">
        <v>658</v>
      </c>
      <c r="C90" s="30"/>
      <c r="D90" s="31"/>
      <c r="E90" s="31"/>
      <c r="F90" s="31"/>
      <c r="G90" s="31"/>
      <c r="H90" s="31"/>
      <c r="I90" s="31"/>
      <c r="J90" s="31"/>
      <c r="K90" s="31"/>
      <c r="L90" s="31"/>
      <c r="M90" s="31"/>
      <c r="N90" s="31"/>
      <c r="O90" s="33" t="s">
        <v>61</v>
      </c>
      <c r="P90" s="33" t="str">
        <f>VLOOKUP(B90,[1]PPTO!$I$6:$R$114,10,0)</f>
        <v>SI</v>
      </c>
      <c r="Q90" s="30" t="s">
        <v>63</v>
      </c>
      <c r="R90" s="31" t="s">
        <v>64</v>
      </c>
      <c r="S90" s="31" t="s">
        <v>65</v>
      </c>
      <c r="T90" s="31" t="s">
        <v>659</v>
      </c>
      <c r="U90" s="34"/>
      <c r="V90" s="33" t="s">
        <v>63</v>
      </c>
      <c r="W90" s="35" t="s">
        <v>671</v>
      </c>
      <c r="X90" s="32" t="s">
        <v>422</v>
      </c>
      <c r="Y90" s="32" t="s">
        <v>422</v>
      </c>
      <c r="Z90" s="32" t="s">
        <v>422</v>
      </c>
      <c r="AA90" s="36">
        <v>123400</v>
      </c>
      <c r="AB90" s="54"/>
      <c r="AC90" s="55"/>
      <c r="AD90" s="40"/>
      <c r="AE90" s="40"/>
      <c r="AF90" s="40"/>
      <c r="AG90" s="40"/>
      <c r="AH90" s="40"/>
      <c r="AI90" s="40"/>
      <c r="AJ90" s="40"/>
      <c r="AK90" s="42"/>
      <c r="AL90" s="40"/>
      <c r="AM90" s="40"/>
      <c r="AN90" s="40"/>
      <c r="AO90" s="40"/>
      <c r="AP90" s="40"/>
      <c r="AQ90" s="40"/>
      <c r="AR90" s="40"/>
      <c r="AS90" s="40"/>
      <c r="AT90" s="40"/>
      <c r="AU90" s="40"/>
      <c r="AV90" s="40"/>
      <c r="AW90" s="40"/>
      <c r="AX90" s="40"/>
      <c r="AY90" s="40"/>
      <c r="AZ90" s="43"/>
      <c r="BA90" s="44" t="s">
        <v>434</v>
      </c>
      <c r="BB90" s="45" t="s">
        <v>672</v>
      </c>
      <c r="BC90" s="46" t="s">
        <v>136</v>
      </c>
      <c r="BD90" s="31" t="s">
        <v>77</v>
      </c>
      <c r="BE90" s="31" t="s">
        <v>77</v>
      </c>
      <c r="BF90" s="47" t="s">
        <v>673</v>
      </c>
      <c r="BG90" s="46"/>
      <c r="BH90" s="46"/>
      <c r="BI90" s="31" t="s">
        <v>151</v>
      </c>
      <c r="BJ90" s="31"/>
      <c r="BK90" s="48"/>
      <c r="BL90" s="48"/>
      <c r="BM90" s="50"/>
      <c r="BN90" s="51" t="s">
        <v>669</v>
      </c>
      <c r="BO90" s="52" t="s">
        <v>674</v>
      </c>
    </row>
    <row r="91" spans="1:67" customFormat="1" ht="73.5" customHeight="1" x14ac:dyDescent="0.3">
      <c r="A91" s="28"/>
      <c r="B91" s="29" t="s">
        <v>658</v>
      </c>
      <c r="C91" s="30"/>
      <c r="D91" s="31"/>
      <c r="E91" s="31"/>
      <c r="F91" s="31"/>
      <c r="G91" s="31"/>
      <c r="H91" s="31"/>
      <c r="I91" s="31"/>
      <c r="J91" s="31"/>
      <c r="K91" s="31"/>
      <c r="L91" s="31"/>
      <c r="M91" s="31"/>
      <c r="N91" s="31"/>
      <c r="O91" s="33" t="s">
        <v>61</v>
      </c>
      <c r="P91" s="33" t="str">
        <f>VLOOKUP(B91,[1]PPTO!$I$6:$R$114,10,0)</f>
        <v>SI</v>
      </c>
      <c r="Q91" s="30" t="s">
        <v>63</v>
      </c>
      <c r="R91" s="31" t="s">
        <v>64</v>
      </c>
      <c r="S91" s="31" t="s">
        <v>65</v>
      </c>
      <c r="T91" s="31" t="s">
        <v>659</v>
      </c>
      <c r="U91" s="34"/>
      <c r="V91" s="33" t="s">
        <v>63</v>
      </c>
      <c r="W91" s="35" t="s">
        <v>675</v>
      </c>
      <c r="X91" s="32" t="s">
        <v>422</v>
      </c>
      <c r="Y91" s="32" t="s">
        <v>422</v>
      </c>
      <c r="Z91" s="32" t="s">
        <v>422</v>
      </c>
      <c r="AA91" s="36"/>
      <c r="AB91" s="54"/>
      <c r="AC91" s="55"/>
      <c r="AD91" s="40"/>
      <c r="AE91" s="40"/>
      <c r="AF91" s="40"/>
      <c r="AG91" s="40"/>
      <c r="AH91" s="40"/>
      <c r="AI91" s="40"/>
      <c r="AJ91" s="40"/>
      <c r="AK91" s="42"/>
      <c r="AL91" s="40"/>
      <c r="AM91" s="40"/>
      <c r="AN91" s="40"/>
      <c r="AO91" s="40"/>
      <c r="AP91" s="40"/>
      <c r="AQ91" s="40"/>
      <c r="AR91" s="40"/>
      <c r="AS91" s="40"/>
      <c r="AT91" s="40"/>
      <c r="AU91" s="40"/>
      <c r="AV91" s="40"/>
      <c r="AW91" s="40"/>
      <c r="AX91" s="40"/>
      <c r="AY91" s="40"/>
      <c r="AZ91" s="43"/>
      <c r="BA91" s="44" t="s">
        <v>434</v>
      </c>
      <c r="BB91" s="45" t="s">
        <v>488</v>
      </c>
      <c r="BC91" s="46" t="s">
        <v>136</v>
      </c>
      <c r="BD91" s="31" t="s">
        <v>76</v>
      </c>
      <c r="BE91" s="31" t="s">
        <v>76</v>
      </c>
      <c r="BF91" s="47"/>
      <c r="BG91" s="46"/>
      <c r="BH91" s="46"/>
      <c r="BI91" s="31" t="s">
        <v>140</v>
      </c>
      <c r="BJ91" s="31"/>
      <c r="BK91" s="48"/>
      <c r="BL91" s="48"/>
      <c r="BM91" s="50"/>
      <c r="BN91" s="51" t="s">
        <v>669</v>
      </c>
      <c r="BO91" s="52" t="s">
        <v>676</v>
      </c>
    </row>
    <row r="92" spans="1:67" customFormat="1" ht="72" customHeight="1" x14ac:dyDescent="0.3">
      <c r="A92" s="28" t="str">
        <f>P92</f>
        <v>NO</v>
      </c>
      <c r="B92" s="29" t="s">
        <v>677</v>
      </c>
      <c r="C92" s="30" t="s">
        <v>61</v>
      </c>
      <c r="D92" s="31" t="s">
        <v>61</v>
      </c>
      <c r="E92" s="31" t="s">
        <v>61</v>
      </c>
      <c r="F92" s="31" t="s">
        <v>61</v>
      </c>
      <c r="G92" s="31" t="s">
        <v>61</v>
      </c>
      <c r="H92" s="31" t="s">
        <v>61</v>
      </c>
      <c r="I92" s="31" t="s">
        <v>61</v>
      </c>
      <c r="J92" s="31" t="s">
        <v>61</v>
      </c>
      <c r="K92" s="31" t="s">
        <v>62</v>
      </c>
      <c r="L92" s="31" t="s">
        <v>62</v>
      </c>
      <c r="M92" s="31" t="s">
        <v>61</v>
      </c>
      <c r="N92" s="31" t="s">
        <v>61</v>
      </c>
      <c r="O92" s="33" t="str">
        <f>VLOOKUP(B92,[1]PPTO!$I$6:$Q$103,8,0)</f>
        <v>NO</v>
      </c>
      <c r="P92" s="33" t="str">
        <f>VLOOKUP(B92,[1]PPTO!$I$6:$R$114,10,0)</f>
        <v>NO</v>
      </c>
      <c r="Q92" s="30" t="s">
        <v>63</v>
      </c>
      <c r="R92" s="31" t="s">
        <v>64</v>
      </c>
      <c r="S92" s="31" t="s">
        <v>65</v>
      </c>
      <c r="T92" s="31" t="s">
        <v>678</v>
      </c>
      <c r="U92" s="34" t="s">
        <v>679</v>
      </c>
      <c r="V92" s="33" t="s">
        <v>87</v>
      </c>
      <c r="W92" s="35" t="s">
        <v>680</v>
      </c>
      <c r="X92" s="32" t="s">
        <v>681</v>
      </c>
      <c r="Y92" s="32" t="s">
        <v>192</v>
      </c>
      <c r="Z92" s="32" t="s">
        <v>682</v>
      </c>
      <c r="AA92" s="36">
        <v>478</v>
      </c>
      <c r="AB92" s="54" t="s">
        <v>683</v>
      </c>
      <c r="AC92" s="55">
        <v>5</v>
      </c>
      <c r="AD92" s="40">
        <v>62.7</v>
      </c>
      <c r="AE92" s="40"/>
      <c r="AF92" s="40"/>
      <c r="AG92" s="40"/>
      <c r="AH92" s="40"/>
      <c r="AI92" s="40"/>
      <c r="AJ92" s="40"/>
      <c r="AK92" s="42">
        <v>19.36</v>
      </c>
      <c r="AL92" s="40"/>
      <c r="AM92" s="40"/>
      <c r="AN92" s="40"/>
      <c r="AO92" s="40"/>
      <c r="AP92" s="40"/>
      <c r="AQ92" s="40"/>
      <c r="AR92" s="40"/>
      <c r="AS92" s="40"/>
      <c r="AT92" s="40"/>
      <c r="AU92" s="40"/>
      <c r="AV92" s="40"/>
      <c r="AW92" s="40"/>
      <c r="AX92" s="40"/>
      <c r="AY92" s="40"/>
      <c r="AZ92" s="43"/>
      <c r="BA92" s="44" t="s">
        <v>73</v>
      </c>
      <c r="BB92" s="45" t="s">
        <v>684</v>
      </c>
      <c r="BC92" s="46" t="s">
        <v>75</v>
      </c>
      <c r="BD92" s="31" t="s">
        <v>77</v>
      </c>
      <c r="BE92" s="31" t="s">
        <v>77</v>
      </c>
      <c r="BF92" s="47" t="s">
        <v>685</v>
      </c>
      <c r="BG92" s="46" t="s">
        <v>177</v>
      </c>
      <c r="BH92" s="46" t="s">
        <v>178</v>
      </c>
      <c r="BI92" s="31" t="s">
        <v>188</v>
      </c>
      <c r="BJ92" s="31" t="s">
        <v>325</v>
      </c>
      <c r="BK92" s="57">
        <v>-29.598649999999999</v>
      </c>
      <c r="BL92" s="48" t="s">
        <v>686</v>
      </c>
      <c r="BM92" s="50" t="s">
        <v>83</v>
      </c>
      <c r="BN92" s="51" t="s">
        <v>687</v>
      </c>
      <c r="BO92" s="52" t="s">
        <v>688</v>
      </c>
    </row>
    <row r="93" spans="1:67" customFormat="1" ht="54" customHeight="1" x14ac:dyDescent="0.3">
      <c r="A93" s="28" t="str">
        <f>P93</f>
        <v>SI</v>
      </c>
      <c r="B93" s="29" t="s">
        <v>689</v>
      </c>
      <c r="C93" s="30"/>
      <c r="D93" s="31"/>
      <c r="E93" s="31"/>
      <c r="F93" s="31"/>
      <c r="G93" s="31"/>
      <c r="H93" s="31"/>
      <c r="I93" s="31"/>
      <c r="J93" s="31"/>
      <c r="K93" s="31"/>
      <c r="L93" s="31"/>
      <c r="M93" s="31" t="s">
        <v>61</v>
      </c>
      <c r="N93" s="31" t="s">
        <v>61</v>
      </c>
      <c r="O93" s="33" t="s">
        <v>62</v>
      </c>
      <c r="P93" s="33" t="str">
        <f>VLOOKUP(B93,[1]PPTO!$I$6:$R$114,10,0)</f>
        <v>SI</v>
      </c>
      <c r="Q93" s="30" t="s">
        <v>91</v>
      </c>
      <c r="R93" s="31" t="s">
        <v>64</v>
      </c>
      <c r="S93" s="31" t="s">
        <v>106</v>
      </c>
      <c r="T93" s="31" t="s">
        <v>690</v>
      </c>
      <c r="U93" s="64" t="s">
        <v>691</v>
      </c>
      <c r="V93" s="33" t="s">
        <v>91</v>
      </c>
      <c r="W93" s="35" t="s">
        <v>692</v>
      </c>
      <c r="X93" s="32" t="s">
        <v>69</v>
      </c>
      <c r="Y93" s="32" t="s">
        <v>693</v>
      </c>
      <c r="Z93" s="32" t="s">
        <v>694</v>
      </c>
      <c r="AA93" s="36">
        <v>7257</v>
      </c>
      <c r="AB93" s="54"/>
      <c r="AC93" s="55"/>
      <c r="AD93" s="40"/>
      <c r="AE93" s="40"/>
      <c r="AF93" s="40"/>
      <c r="AG93" s="40"/>
      <c r="AH93" s="40"/>
      <c r="AI93" s="40"/>
      <c r="AJ93" s="40"/>
      <c r="AK93" s="42"/>
      <c r="AL93" s="40"/>
      <c r="AM93" s="40"/>
      <c r="AN93" s="40"/>
      <c r="AO93" s="40"/>
      <c r="AP93" s="40"/>
      <c r="AQ93" s="40"/>
      <c r="AR93" s="40"/>
      <c r="AS93" s="40"/>
      <c r="AT93" s="40"/>
      <c r="AU93" s="40"/>
      <c r="AV93" s="40"/>
      <c r="AW93" s="40"/>
      <c r="AX93" s="40"/>
      <c r="AY93" s="40"/>
      <c r="AZ93" s="43"/>
      <c r="BA93" s="44" t="s">
        <v>124</v>
      </c>
      <c r="BB93" s="45"/>
      <c r="BC93" s="46" t="s">
        <v>113</v>
      </c>
      <c r="BD93" s="31" t="s">
        <v>77</v>
      </c>
      <c r="BE93" s="31" t="s">
        <v>77</v>
      </c>
      <c r="BF93" s="47" t="s">
        <v>695</v>
      </c>
      <c r="BG93" s="46"/>
      <c r="BH93" s="46"/>
      <c r="BI93" s="31" t="s">
        <v>117</v>
      </c>
      <c r="BJ93" s="31" t="s">
        <v>118</v>
      </c>
      <c r="BK93" s="57">
        <v>-28.59308</v>
      </c>
      <c r="BL93" s="57">
        <v>-70.167619999999999</v>
      </c>
      <c r="BM93" s="50" t="s">
        <v>205</v>
      </c>
      <c r="BN93" s="51" t="s">
        <v>696</v>
      </c>
      <c r="BO93" s="52" t="s">
        <v>697</v>
      </c>
    </row>
    <row r="94" spans="1:67" customFormat="1" ht="54" customHeight="1" x14ac:dyDescent="0.3">
      <c r="A94" s="28" t="str">
        <f>P94</f>
        <v>SI</v>
      </c>
      <c r="B94" s="29" t="s">
        <v>698</v>
      </c>
      <c r="C94" s="30" t="s">
        <v>61</v>
      </c>
      <c r="D94" s="31" t="s">
        <v>61</v>
      </c>
      <c r="E94" s="31" t="s">
        <v>61</v>
      </c>
      <c r="F94" s="31" t="s">
        <v>61</v>
      </c>
      <c r="G94" s="31" t="s">
        <v>61</v>
      </c>
      <c r="H94" s="31" t="s">
        <v>61</v>
      </c>
      <c r="I94" s="31" t="s">
        <v>61</v>
      </c>
      <c r="J94" s="31" t="s">
        <v>62</v>
      </c>
      <c r="K94" s="31" t="s">
        <v>62</v>
      </c>
      <c r="L94" s="31" t="s">
        <v>62</v>
      </c>
      <c r="M94" s="31" t="s">
        <v>62</v>
      </c>
      <c r="N94" s="31" t="s">
        <v>62</v>
      </c>
      <c r="O94" s="33" t="str">
        <f>VLOOKUP(B94,[1]PPTO!$I$6:$Q$103,8,0)</f>
        <v>SI</v>
      </c>
      <c r="P94" s="33" t="str">
        <f>VLOOKUP(B94,[1]PPTO!$I$6:$R$114,10,0)</f>
        <v>SI</v>
      </c>
      <c r="Q94" s="30" t="s">
        <v>91</v>
      </c>
      <c r="R94" s="31" t="s">
        <v>64</v>
      </c>
      <c r="S94" s="31" t="s">
        <v>699</v>
      </c>
      <c r="T94" s="31" t="s">
        <v>700</v>
      </c>
      <c r="U94" s="34" t="s">
        <v>593</v>
      </c>
      <c r="V94" s="33" t="s">
        <v>91</v>
      </c>
      <c r="W94" s="35" t="s">
        <v>701</v>
      </c>
      <c r="X94" s="32" t="s">
        <v>69</v>
      </c>
      <c r="Y94" s="32" t="s">
        <v>596</v>
      </c>
      <c r="Z94" s="32" t="s">
        <v>596</v>
      </c>
      <c r="AA94" s="36">
        <v>3450</v>
      </c>
      <c r="AB94" s="59" t="s">
        <v>702</v>
      </c>
      <c r="AC94" s="55"/>
      <c r="AD94" s="40">
        <v>427.1</v>
      </c>
      <c r="AE94" s="40">
        <v>0.2</v>
      </c>
      <c r="AF94" s="40"/>
      <c r="AG94" s="40"/>
      <c r="AH94" s="40"/>
      <c r="AI94" s="40">
        <v>0.34</v>
      </c>
      <c r="AJ94" s="40"/>
      <c r="AK94" s="42"/>
      <c r="AL94" s="40"/>
      <c r="AM94" s="40"/>
      <c r="AN94" s="40"/>
      <c r="AO94" s="40"/>
      <c r="AP94" s="40">
        <v>27</v>
      </c>
      <c r="AQ94" s="40"/>
      <c r="AR94" s="40"/>
      <c r="AS94" s="40"/>
      <c r="AT94" s="40"/>
      <c r="AU94" s="40"/>
      <c r="AV94" s="40"/>
      <c r="AW94" s="40"/>
      <c r="AX94" s="40"/>
      <c r="AY94" s="40"/>
      <c r="AZ94" s="43"/>
      <c r="BA94" s="44" t="s">
        <v>124</v>
      </c>
      <c r="BB94" s="45"/>
      <c r="BC94" s="46" t="s">
        <v>75</v>
      </c>
      <c r="BD94" s="31" t="s">
        <v>77</v>
      </c>
      <c r="BE94" s="31" t="s">
        <v>77</v>
      </c>
      <c r="BF94" s="47" t="s">
        <v>703</v>
      </c>
      <c r="BG94" s="46"/>
      <c r="BH94" s="46" t="s">
        <v>139</v>
      </c>
      <c r="BI94" s="31" t="s">
        <v>117</v>
      </c>
      <c r="BJ94" s="31" t="s">
        <v>389</v>
      </c>
      <c r="BK94" s="57">
        <v>-26.974550000000001</v>
      </c>
      <c r="BL94" s="57">
        <v>-69.987499999999997</v>
      </c>
      <c r="BM94" s="50" t="s">
        <v>83</v>
      </c>
      <c r="BN94" s="51" t="s">
        <v>704</v>
      </c>
      <c r="BO94" s="52" t="s">
        <v>705</v>
      </c>
    </row>
    <row r="95" spans="1:67" customFormat="1" ht="54" customHeight="1" x14ac:dyDescent="0.3">
      <c r="A95" s="28"/>
      <c r="B95" s="29" t="s">
        <v>698</v>
      </c>
      <c r="C95" s="30" t="s">
        <v>61</v>
      </c>
      <c r="D95" s="31" t="s">
        <v>61</v>
      </c>
      <c r="E95" s="31" t="s">
        <v>61</v>
      </c>
      <c r="F95" s="31" t="s">
        <v>61</v>
      </c>
      <c r="G95" s="31" t="s">
        <v>61</v>
      </c>
      <c r="H95" s="31" t="s">
        <v>61</v>
      </c>
      <c r="I95" s="31" t="s">
        <v>61</v>
      </c>
      <c r="J95" s="31" t="s">
        <v>62</v>
      </c>
      <c r="K95" s="31" t="s">
        <v>62</v>
      </c>
      <c r="L95" s="31" t="s">
        <v>62</v>
      </c>
      <c r="M95" s="31" t="s">
        <v>62</v>
      </c>
      <c r="N95" s="31" t="s">
        <v>62</v>
      </c>
      <c r="O95" s="33" t="str">
        <f>VLOOKUP(B95,[1]PPTO!$I$6:$Q$103,8,0)</f>
        <v>SI</v>
      </c>
      <c r="P95" s="33" t="str">
        <f>VLOOKUP(B95,[1]PPTO!$I$6:$R$114,10,0)</f>
        <v>SI</v>
      </c>
      <c r="Q95" s="30" t="s">
        <v>91</v>
      </c>
      <c r="R95" s="31" t="s">
        <v>64</v>
      </c>
      <c r="S95" s="31" t="s">
        <v>699</v>
      </c>
      <c r="T95" s="31" t="s">
        <v>700</v>
      </c>
      <c r="U95" s="34" t="s">
        <v>706</v>
      </c>
      <c r="V95" s="33" t="s">
        <v>91</v>
      </c>
      <c r="W95" s="35" t="s">
        <v>707</v>
      </c>
      <c r="X95" s="32" t="s">
        <v>69</v>
      </c>
      <c r="Y95" s="32"/>
      <c r="Z95" s="32" t="s">
        <v>251</v>
      </c>
      <c r="AA95" s="36">
        <v>3444</v>
      </c>
      <c r="AB95" s="54"/>
      <c r="AC95" s="55"/>
      <c r="AD95" s="40"/>
      <c r="AE95" s="40"/>
      <c r="AF95" s="40"/>
      <c r="AG95" s="40"/>
      <c r="AH95" s="40"/>
      <c r="AI95" s="40"/>
      <c r="AJ95" s="40"/>
      <c r="AK95" s="42"/>
      <c r="AL95" s="40"/>
      <c r="AM95" s="40"/>
      <c r="AN95" s="40"/>
      <c r="AO95" s="40"/>
      <c r="AP95" s="40"/>
      <c r="AQ95" s="40"/>
      <c r="AR95" s="40"/>
      <c r="AS95" s="40"/>
      <c r="AT95" s="40"/>
      <c r="AU95" s="40"/>
      <c r="AV95" s="40"/>
      <c r="AW95" s="40"/>
      <c r="AX95" s="40"/>
      <c r="AY95" s="40"/>
      <c r="AZ95" s="43"/>
      <c r="BA95" s="44" t="s">
        <v>533</v>
      </c>
      <c r="BB95" s="45" t="s">
        <v>708</v>
      </c>
      <c r="BC95" s="46" t="s">
        <v>136</v>
      </c>
      <c r="BD95" s="31" t="s">
        <v>77</v>
      </c>
      <c r="BE95" s="31" t="s">
        <v>77</v>
      </c>
      <c r="BF95" s="47" t="s">
        <v>709</v>
      </c>
      <c r="BG95" s="46"/>
      <c r="BH95" s="46" t="s">
        <v>139</v>
      </c>
      <c r="BI95" s="31" t="s">
        <v>117</v>
      </c>
      <c r="BJ95" s="31" t="s">
        <v>389</v>
      </c>
      <c r="BK95" s="57">
        <v>-26.985019999999999</v>
      </c>
      <c r="BL95" s="57">
        <v>-69.75582</v>
      </c>
      <c r="BM95" s="50" t="s">
        <v>83</v>
      </c>
      <c r="BN95" s="51" t="s">
        <v>704</v>
      </c>
      <c r="BO95" s="52" t="s">
        <v>710</v>
      </c>
    </row>
    <row r="96" spans="1:67" customFormat="1" ht="143.25" customHeight="1" x14ac:dyDescent="0.3">
      <c r="A96" s="28"/>
      <c r="B96" s="29" t="s">
        <v>698</v>
      </c>
      <c r="C96" s="30" t="s">
        <v>61</v>
      </c>
      <c r="D96" s="31" t="s">
        <v>61</v>
      </c>
      <c r="E96" s="31" t="s">
        <v>61</v>
      </c>
      <c r="F96" s="31" t="s">
        <v>61</v>
      </c>
      <c r="G96" s="31" t="s">
        <v>61</v>
      </c>
      <c r="H96" s="31" t="s">
        <v>61</v>
      </c>
      <c r="I96" s="31" t="s">
        <v>61</v>
      </c>
      <c r="J96" s="31" t="s">
        <v>62</v>
      </c>
      <c r="K96" s="31" t="s">
        <v>62</v>
      </c>
      <c r="L96" s="31" t="s">
        <v>62</v>
      </c>
      <c r="M96" s="31" t="s">
        <v>62</v>
      </c>
      <c r="N96" s="31" t="s">
        <v>62</v>
      </c>
      <c r="O96" s="33" t="str">
        <f>VLOOKUP(B96,[1]PPTO!$I$6:$Q$103,8,0)</f>
        <v>SI</v>
      </c>
      <c r="P96" s="33" t="str">
        <f>VLOOKUP(B96,[1]PPTO!$I$6:$R$114,10,0)</f>
        <v>SI</v>
      </c>
      <c r="Q96" s="30" t="s">
        <v>91</v>
      </c>
      <c r="R96" s="31" t="s">
        <v>64</v>
      </c>
      <c r="S96" s="31" t="s">
        <v>699</v>
      </c>
      <c r="T96" s="31" t="s">
        <v>700</v>
      </c>
      <c r="U96" s="34" t="s">
        <v>706</v>
      </c>
      <c r="V96" s="33" t="s">
        <v>91</v>
      </c>
      <c r="W96" s="35" t="s">
        <v>711</v>
      </c>
      <c r="X96" s="32" t="s">
        <v>69</v>
      </c>
      <c r="Y96" s="32" t="s">
        <v>712</v>
      </c>
      <c r="Z96" s="32" t="s">
        <v>713</v>
      </c>
      <c r="AA96" s="36">
        <v>18448</v>
      </c>
      <c r="AB96" s="54"/>
      <c r="AC96" s="55"/>
      <c r="AD96" s="40"/>
      <c r="AE96" s="40">
        <v>0.22</v>
      </c>
      <c r="AF96" s="40"/>
      <c r="AG96" s="40"/>
      <c r="AH96" s="40"/>
      <c r="AI96" s="40">
        <v>0.04</v>
      </c>
      <c r="AJ96" s="40"/>
      <c r="AK96" s="69">
        <v>16.2</v>
      </c>
      <c r="AL96" s="40"/>
      <c r="AM96" s="40"/>
      <c r="AN96" s="40"/>
      <c r="AO96" s="40"/>
      <c r="AP96" s="40"/>
      <c r="AQ96" s="40"/>
      <c r="AR96" s="40"/>
      <c r="AS96" s="40"/>
      <c r="AT96" s="40"/>
      <c r="AU96" s="40"/>
      <c r="AV96" s="40"/>
      <c r="AW96" s="40"/>
      <c r="AX96" s="40"/>
      <c r="AY96" s="40"/>
      <c r="AZ96" s="43"/>
      <c r="BA96" s="44" t="s">
        <v>73</v>
      </c>
      <c r="BB96" s="45" t="s">
        <v>714</v>
      </c>
      <c r="BC96" s="46" t="s">
        <v>113</v>
      </c>
      <c r="BD96" s="31" t="s">
        <v>77</v>
      </c>
      <c r="BE96" s="31" t="s">
        <v>77</v>
      </c>
      <c r="BF96" s="47" t="s">
        <v>715</v>
      </c>
      <c r="BG96" s="46"/>
      <c r="BH96" s="46" t="s">
        <v>139</v>
      </c>
      <c r="BI96" s="31" t="s">
        <v>117</v>
      </c>
      <c r="BJ96" s="31" t="s">
        <v>389</v>
      </c>
      <c r="BK96" s="57">
        <v>-26.464839999999999</v>
      </c>
      <c r="BL96" s="57">
        <v>-70.157719999999998</v>
      </c>
      <c r="BM96" s="50" t="s">
        <v>83</v>
      </c>
      <c r="BN96" s="51" t="s">
        <v>704</v>
      </c>
      <c r="BO96" s="52" t="s">
        <v>716</v>
      </c>
    </row>
    <row r="97" spans="1:67" customFormat="1" ht="54" customHeight="1" x14ac:dyDescent="0.3">
      <c r="A97" s="28" t="str">
        <f t="shared" ref="A97" si="0">P97</f>
        <v>NO</v>
      </c>
      <c r="B97" s="29" t="s">
        <v>717</v>
      </c>
      <c r="C97" s="30"/>
      <c r="D97" s="31"/>
      <c r="E97" s="31"/>
      <c r="F97" s="31"/>
      <c r="G97" s="31"/>
      <c r="H97" s="31"/>
      <c r="I97" s="31"/>
      <c r="J97" s="31"/>
      <c r="K97" s="31" t="s">
        <v>105</v>
      </c>
      <c r="L97" s="31" t="s">
        <v>62</v>
      </c>
      <c r="M97" s="31" t="s">
        <v>62</v>
      </c>
      <c r="N97" s="31" t="s">
        <v>61</v>
      </c>
      <c r="O97" s="33" t="s">
        <v>61</v>
      </c>
      <c r="P97" s="33" t="s">
        <v>61</v>
      </c>
      <c r="Q97" s="30" t="s">
        <v>91</v>
      </c>
      <c r="R97" s="31" t="s">
        <v>64</v>
      </c>
      <c r="S97" s="34" t="s">
        <v>718</v>
      </c>
      <c r="T97" s="34" t="s">
        <v>719</v>
      </c>
      <c r="U97" s="34" t="s">
        <v>720</v>
      </c>
      <c r="V97" s="33" t="s">
        <v>91</v>
      </c>
      <c r="W97" s="35" t="s">
        <v>721</v>
      </c>
      <c r="X97" s="32" t="s">
        <v>70</v>
      </c>
      <c r="Y97" s="32" t="s">
        <v>132</v>
      </c>
      <c r="Z97" s="32" t="s">
        <v>110</v>
      </c>
      <c r="AA97" s="36">
        <v>6200</v>
      </c>
      <c r="AB97" s="54"/>
      <c r="AC97" s="55"/>
      <c r="AD97" s="40"/>
      <c r="AE97" s="40"/>
      <c r="AF97" s="40"/>
      <c r="AG97" s="40"/>
      <c r="AH97" s="40"/>
      <c r="AI97" s="40"/>
      <c r="AJ97" s="40"/>
      <c r="AK97" s="42"/>
      <c r="AL97" s="40"/>
      <c r="AM97" s="40"/>
      <c r="AN97" s="40"/>
      <c r="AO97" s="40"/>
      <c r="AP97" s="40"/>
      <c r="AQ97" s="40"/>
      <c r="AR97" s="40"/>
      <c r="AS97" s="40"/>
      <c r="AT97" s="40"/>
      <c r="AU97" s="40"/>
      <c r="AV97" s="40"/>
      <c r="AW97" s="40"/>
      <c r="AX97" s="40"/>
      <c r="AY97" s="40"/>
      <c r="AZ97" s="43"/>
      <c r="BA97" s="44" t="s">
        <v>111</v>
      </c>
      <c r="BB97" s="45"/>
      <c r="BC97" s="46" t="s">
        <v>113</v>
      </c>
      <c r="BD97" s="31" t="s">
        <v>76</v>
      </c>
      <c r="BE97" s="31" t="s">
        <v>76</v>
      </c>
      <c r="BF97" s="47" t="s">
        <v>722</v>
      </c>
      <c r="BG97" s="46"/>
      <c r="BH97" s="46" t="s">
        <v>166</v>
      </c>
      <c r="BI97" s="31" t="s">
        <v>151</v>
      </c>
      <c r="BJ97" s="31" t="s">
        <v>167</v>
      </c>
      <c r="BK97" s="57">
        <v>-26.200475999999998</v>
      </c>
      <c r="BL97" s="57">
        <v>-68.689722000000003</v>
      </c>
      <c r="BM97" s="50" t="s">
        <v>83</v>
      </c>
      <c r="BN97" s="51" t="s">
        <v>723</v>
      </c>
      <c r="BO97" s="52" t="s">
        <v>724</v>
      </c>
    </row>
    <row r="98" spans="1:67" customFormat="1" ht="54" customHeight="1" x14ac:dyDescent="0.3">
      <c r="A98" s="28"/>
      <c r="B98" s="29" t="s">
        <v>717</v>
      </c>
      <c r="C98" s="30"/>
      <c r="D98" s="31"/>
      <c r="E98" s="31"/>
      <c r="F98" s="31"/>
      <c r="G98" s="31"/>
      <c r="H98" s="31"/>
      <c r="I98" s="31"/>
      <c r="J98" s="31"/>
      <c r="K98" s="31" t="s">
        <v>105</v>
      </c>
      <c r="L98" s="31" t="s">
        <v>62</v>
      </c>
      <c r="M98" s="31" t="s">
        <v>62</v>
      </c>
      <c r="N98" s="31" t="s">
        <v>61</v>
      </c>
      <c r="O98" s="33" t="s">
        <v>61</v>
      </c>
      <c r="P98" s="33" t="s">
        <v>61</v>
      </c>
      <c r="Q98" s="30" t="s">
        <v>91</v>
      </c>
      <c r="R98" s="31" t="s">
        <v>64</v>
      </c>
      <c r="S98" s="34" t="s">
        <v>718</v>
      </c>
      <c r="T98" s="34" t="s">
        <v>719</v>
      </c>
      <c r="U98" s="34" t="s">
        <v>725</v>
      </c>
      <c r="V98" s="33" t="s">
        <v>91</v>
      </c>
      <c r="W98" s="35" t="s">
        <v>726</v>
      </c>
      <c r="X98" s="32" t="s">
        <v>70</v>
      </c>
      <c r="Y98" s="32" t="s">
        <v>132</v>
      </c>
      <c r="Z98" s="32" t="s">
        <v>110</v>
      </c>
      <c r="AA98" s="36">
        <v>1200</v>
      </c>
      <c r="AB98" s="54"/>
      <c r="AC98" s="55"/>
      <c r="AD98" s="40"/>
      <c r="AE98" s="40"/>
      <c r="AF98" s="40"/>
      <c r="AG98" s="40"/>
      <c r="AH98" s="40"/>
      <c r="AI98" s="40"/>
      <c r="AJ98" s="40"/>
      <c r="AK98" s="42"/>
      <c r="AL98" s="40"/>
      <c r="AM98" s="40"/>
      <c r="AN98" s="40"/>
      <c r="AO98" s="40"/>
      <c r="AP98" s="40"/>
      <c r="AQ98" s="40"/>
      <c r="AR98" s="40"/>
      <c r="AS98" s="40"/>
      <c r="AT98" s="40"/>
      <c r="AU98" s="40"/>
      <c r="AV98" s="40"/>
      <c r="AW98" s="40"/>
      <c r="AX98" s="40"/>
      <c r="AY98" s="40"/>
      <c r="AZ98" s="43"/>
      <c r="BA98" s="44" t="s">
        <v>111</v>
      </c>
      <c r="BB98" s="45"/>
      <c r="BC98" s="46" t="s">
        <v>113</v>
      </c>
      <c r="BD98" s="31" t="s">
        <v>76</v>
      </c>
      <c r="BE98" s="31" t="s">
        <v>76</v>
      </c>
      <c r="BF98" s="47" t="s">
        <v>727</v>
      </c>
      <c r="BG98" s="46"/>
      <c r="BH98" s="46" t="s">
        <v>166</v>
      </c>
      <c r="BI98" s="31" t="s">
        <v>117</v>
      </c>
      <c r="BJ98" s="31" t="s">
        <v>118</v>
      </c>
      <c r="BK98" s="57">
        <v>-27.602540000000001</v>
      </c>
      <c r="BL98" s="57">
        <v>-70.381360000000001</v>
      </c>
      <c r="BM98" s="50" t="s">
        <v>83</v>
      </c>
      <c r="BN98" s="51" t="s">
        <v>723</v>
      </c>
      <c r="BO98" s="52" t="s">
        <v>728</v>
      </c>
    </row>
    <row r="99" spans="1:67" customFormat="1" ht="54" customHeight="1" x14ac:dyDescent="0.3">
      <c r="A99" s="28"/>
      <c r="B99" s="29" t="s">
        <v>717</v>
      </c>
      <c r="C99" s="30"/>
      <c r="D99" s="31"/>
      <c r="E99" s="31"/>
      <c r="F99" s="31"/>
      <c r="G99" s="31"/>
      <c r="H99" s="31"/>
      <c r="I99" s="31"/>
      <c r="J99" s="31"/>
      <c r="K99" s="31" t="s">
        <v>105</v>
      </c>
      <c r="L99" s="31" t="s">
        <v>62</v>
      </c>
      <c r="M99" s="53" t="s">
        <v>62</v>
      </c>
      <c r="N99" s="31" t="s">
        <v>61</v>
      </c>
      <c r="O99" s="33" t="s">
        <v>61</v>
      </c>
      <c r="P99" s="33" t="s">
        <v>61</v>
      </c>
      <c r="Q99" s="30" t="s">
        <v>91</v>
      </c>
      <c r="R99" s="31" t="s">
        <v>64</v>
      </c>
      <c r="S99" s="34" t="s">
        <v>718</v>
      </c>
      <c r="T99" s="34" t="s">
        <v>719</v>
      </c>
      <c r="U99" s="34" t="s">
        <v>729</v>
      </c>
      <c r="V99" s="33" t="s">
        <v>91</v>
      </c>
      <c r="W99" s="35" t="s">
        <v>730</v>
      </c>
      <c r="X99" s="32" t="s">
        <v>70</v>
      </c>
      <c r="Y99" s="32" t="s">
        <v>132</v>
      </c>
      <c r="Z99" s="32" t="s">
        <v>110</v>
      </c>
      <c r="AA99" s="36">
        <v>1000</v>
      </c>
      <c r="AB99" s="54"/>
      <c r="AC99" s="55"/>
      <c r="AD99" s="40"/>
      <c r="AE99" s="40"/>
      <c r="AF99" s="40"/>
      <c r="AG99" s="40"/>
      <c r="AH99" s="40"/>
      <c r="AI99" s="40"/>
      <c r="AJ99" s="40"/>
      <c r="AK99" s="42"/>
      <c r="AL99" s="40"/>
      <c r="AM99" s="40"/>
      <c r="AN99" s="40"/>
      <c r="AO99" s="40"/>
      <c r="AP99" s="40"/>
      <c r="AQ99" s="40"/>
      <c r="AR99" s="40"/>
      <c r="AS99" s="40"/>
      <c r="AT99" s="40"/>
      <c r="AU99" s="40"/>
      <c r="AV99" s="40"/>
      <c r="AW99" s="40"/>
      <c r="AX99" s="40"/>
      <c r="AY99" s="40"/>
      <c r="AZ99" s="43"/>
      <c r="BA99" s="44" t="s">
        <v>111</v>
      </c>
      <c r="BB99" s="45"/>
      <c r="BC99" s="46" t="s">
        <v>113</v>
      </c>
      <c r="BD99" s="31" t="s">
        <v>76</v>
      </c>
      <c r="BE99" s="31" t="s">
        <v>76</v>
      </c>
      <c r="BF99" s="47"/>
      <c r="BG99" s="46"/>
      <c r="BH99" s="46" t="s">
        <v>166</v>
      </c>
      <c r="BI99" s="31" t="s">
        <v>151</v>
      </c>
      <c r="BJ99" s="31" t="s">
        <v>167</v>
      </c>
      <c r="BK99" s="57">
        <v>-26.198</v>
      </c>
      <c r="BL99" s="57" t="s">
        <v>731</v>
      </c>
      <c r="BM99" s="50" t="s">
        <v>83</v>
      </c>
      <c r="BN99" s="51" t="s">
        <v>723</v>
      </c>
      <c r="BO99" s="52" t="s">
        <v>732</v>
      </c>
    </row>
    <row r="100" spans="1:67" customFormat="1" ht="54" customHeight="1" x14ac:dyDescent="0.3">
      <c r="A100" s="28"/>
      <c r="B100" s="29" t="s">
        <v>717</v>
      </c>
      <c r="C100" s="30"/>
      <c r="D100" s="31"/>
      <c r="E100" s="31"/>
      <c r="F100" s="31"/>
      <c r="G100" s="31"/>
      <c r="H100" s="31"/>
      <c r="I100" s="31"/>
      <c r="J100" s="31"/>
      <c r="K100" s="31" t="s">
        <v>105</v>
      </c>
      <c r="L100" s="31" t="s">
        <v>62</v>
      </c>
      <c r="M100" s="32" t="s">
        <v>62</v>
      </c>
      <c r="N100" s="31" t="s">
        <v>61</v>
      </c>
      <c r="O100" s="33" t="s">
        <v>61</v>
      </c>
      <c r="P100" s="33" t="s">
        <v>61</v>
      </c>
      <c r="Q100" s="30" t="s">
        <v>91</v>
      </c>
      <c r="R100" s="31" t="s">
        <v>64</v>
      </c>
      <c r="S100" s="34" t="s">
        <v>718</v>
      </c>
      <c r="T100" s="34" t="s">
        <v>719</v>
      </c>
      <c r="U100" s="34" t="s">
        <v>720</v>
      </c>
      <c r="V100" s="33" t="s">
        <v>91</v>
      </c>
      <c r="W100" s="35" t="s">
        <v>733</v>
      </c>
      <c r="X100" s="32" t="s">
        <v>70</v>
      </c>
      <c r="Y100" s="32" t="s">
        <v>132</v>
      </c>
      <c r="Z100" s="32" t="s">
        <v>110</v>
      </c>
      <c r="AA100" s="36">
        <v>6800</v>
      </c>
      <c r="AB100" s="54"/>
      <c r="AC100" s="55"/>
      <c r="AD100" s="40"/>
      <c r="AE100" s="40"/>
      <c r="AF100" s="40"/>
      <c r="AG100" s="40"/>
      <c r="AH100" s="40"/>
      <c r="AI100" s="40"/>
      <c r="AJ100" s="40"/>
      <c r="AK100" s="42"/>
      <c r="AL100" s="40"/>
      <c r="AM100" s="40"/>
      <c r="AN100" s="40"/>
      <c r="AO100" s="40"/>
      <c r="AP100" s="40"/>
      <c r="AQ100" s="40"/>
      <c r="AR100" s="40"/>
      <c r="AS100" s="40"/>
      <c r="AT100" s="40"/>
      <c r="AU100" s="40"/>
      <c r="AV100" s="40"/>
      <c r="AW100" s="40"/>
      <c r="AX100" s="40"/>
      <c r="AY100" s="40"/>
      <c r="AZ100" s="43"/>
      <c r="BA100" s="44" t="s">
        <v>111</v>
      </c>
      <c r="BB100" s="45"/>
      <c r="BC100" s="46" t="s">
        <v>113</v>
      </c>
      <c r="BD100" s="31" t="s">
        <v>76</v>
      </c>
      <c r="BE100" s="31" t="s">
        <v>76</v>
      </c>
      <c r="BF100" s="47"/>
      <c r="BG100" s="46" t="s">
        <v>734</v>
      </c>
      <c r="BH100" s="46" t="s">
        <v>166</v>
      </c>
      <c r="BI100" s="31" t="s">
        <v>151</v>
      </c>
      <c r="BJ100" s="31" t="s">
        <v>118</v>
      </c>
      <c r="BK100" s="57">
        <v>-26.284600000000001</v>
      </c>
      <c r="BL100" s="57">
        <v>-68.750533000000004</v>
      </c>
      <c r="BM100" s="50" t="s">
        <v>83</v>
      </c>
      <c r="BN100" s="51" t="s">
        <v>723</v>
      </c>
      <c r="BO100" s="52" t="s">
        <v>735</v>
      </c>
    </row>
    <row r="101" spans="1:67" customFormat="1" ht="54" customHeight="1" x14ac:dyDescent="0.3">
      <c r="A101" s="28"/>
      <c r="B101" s="29" t="s">
        <v>717</v>
      </c>
      <c r="C101" s="30"/>
      <c r="D101" s="31"/>
      <c r="E101" s="31"/>
      <c r="F101" s="31"/>
      <c r="G101" s="31"/>
      <c r="H101" s="31"/>
      <c r="I101" s="31"/>
      <c r="J101" s="31"/>
      <c r="K101" s="31" t="s">
        <v>105</v>
      </c>
      <c r="L101" s="31" t="s">
        <v>62</v>
      </c>
      <c r="M101" s="53" t="s">
        <v>62</v>
      </c>
      <c r="N101" s="31" t="s">
        <v>61</v>
      </c>
      <c r="O101" s="33" t="s">
        <v>61</v>
      </c>
      <c r="P101" s="33" t="s">
        <v>61</v>
      </c>
      <c r="Q101" s="30" t="s">
        <v>91</v>
      </c>
      <c r="R101" s="31" t="s">
        <v>64</v>
      </c>
      <c r="S101" s="34" t="s">
        <v>718</v>
      </c>
      <c r="T101" s="34" t="s">
        <v>719</v>
      </c>
      <c r="U101" s="34" t="s">
        <v>729</v>
      </c>
      <c r="V101" s="33" t="s">
        <v>91</v>
      </c>
      <c r="W101" s="35" t="s">
        <v>736</v>
      </c>
      <c r="X101" s="32" t="s">
        <v>70</v>
      </c>
      <c r="Y101" s="32" t="s">
        <v>132</v>
      </c>
      <c r="Z101" s="32" t="s">
        <v>110</v>
      </c>
      <c r="AA101" s="36">
        <v>5400</v>
      </c>
      <c r="AB101" s="54"/>
      <c r="AC101" s="55"/>
      <c r="AD101" s="40"/>
      <c r="AE101" s="40"/>
      <c r="AF101" s="40"/>
      <c r="AG101" s="40"/>
      <c r="AH101" s="40"/>
      <c r="AI101" s="40"/>
      <c r="AJ101" s="40"/>
      <c r="AK101" s="42"/>
      <c r="AL101" s="40"/>
      <c r="AM101" s="40"/>
      <c r="AN101" s="40"/>
      <c r="AO101" s="40"/>
      <c r="AP101" s="40"/>
      <c r="AQ101" s="40"/>
      <c r="AR101" s="40"/>
      <c r="AS101" s="40"/>
      <c r="AT101" s="40"/>
      <c r="AU101" s="40"/>
      <c r="AV101" s="40"/>
      <c r="AW101" s="40"/>
      <c r="AX101" s="40"/>
      <c r="AY101" s="40"/>
      <c r="AZ101" s="43"/>
      <c r="BA101" s="44" t="s">
        <v>111</v>
      </c>
      <c r="BB101" s="45"/>
      <c r="BC101" s="46" t="s">
        <v>113</v>
      </c>
      <c r="BD101" s="31" t="s">
        <v>76</v>
      </c>
      <c r="BE101" s="31" t="s">
        <v>76</v>
      </c>
      <c r="BF101" s="47"/>
      <c r="BG101" s="46"/>
      <c r="BH101" s="46" t="s">
        <v>166</v>
      </c>
      <c r="BI101" s="31" t="s">
        <v>151</v>
      </c>
      <c r="BJ101" s="31" t="s">
        <v>167</v>
      </c>
      <c r="BK101" s="57">
        <v>-24.988</v>
      </c>
      <c r="BL101" s="57">
        <v>-68.56</v>
      </c>
      <c r="BM101" s="50" t="s">
        <v>83</v>
      </c>
      <c r="BN101" s="51" t="s">
        <v>723</v>
      </c>
      <c r="BO101" s="52" t="s">
        <v>737</v>
      </c>
    </row>
    <row r="102" spans="1:67" customFormat="1" ht="123" customHeight="1" x14ac:dyDescent="0.3">
      <c r="A102" s="28"/>
      <c r="B102" s="29" t="s">
        <v>717</v>
      </c>
      <c r="C102" s="30"/>
      <c r="D102" s="31"/>
      <c r="E102" s="31"/>
      <c r="F102" s="31"/>
      <c r="G102" s="31"/>
      <c r="H102" s="31"/>
      <c r="I102" s="31"/>
      <c r="J102" s="31"/>
      <c r="K102" s="31" t="s">
        <v>105</v>
      </c>
      <c r="L102" s="31" t="s">
        <v>62</v>
      </c>
      <c r="M102" s="53" t="s">
        <v>62</v>
      </c>
      <c r="N102" s="31" t="s">
        <v>61</v>
      </c>
      <c r="O102" s="33" t="s">
        <v>61</v>
      </c>
      <c r="P102" s="33" t="s">
        <v>61</v>
      </c>
      <c r="Q102" s="30" t="s">
        <v>91</v>
      </c>
      <c r="R102" s="31" t="s">
        <v>64</v>
      </c>
      <c r="S102" s="34" t="s">
        <v>718</v>
      </c>
      <c r="T102" s="34" t="s">
        <v>719</v>
      </c>
      <c r="U102" s="34" t="s">
        <v>720</v>
      </c>
      <c r="V102" s="33" t="s">
        <v>91</v>
      </c>
      <c r="W102" s="35" t="s">
        <v>738</v>
      </c>
      <c r="X102" s="32" t="s">
        <v>70</v>
      </c>
      <c r="Y102" s="32" t="s">
        <v>132</v>
      </c>
      <c r="Z102" s="32" t="s">
        <v>110</v>
      </c>
      <c r="AA102" s="36">
        <v>1200</v>
      </c>
      <c r="AB102" s="54"/>
      <c r="AC102" s="55"/>
      <c r="AD102" s="40"/>
      <c r="AE102" s="40"/>
      <c r="AF102" s="40"/>
      <c r="AG102" s="40"/>
      <c r="AH102" s="40"/>
      <c r="AI102" s="40"/>
      <c r="AJ102" s="40"/>
      <c r="AK102" s="42"/>
      <c r="AL102" s="40"/>
      <c r="AM102" s="40"/>
      <c r="AN102" s="40"/>
      <c r="AO102" s="40"/>
      <c r="AP102" s="40"/>
      <c r="AQ102" s="40"/>
      <c r="AR102" s="40"/>
      <c r="AS102" s="40"/>
      <c r="AT102" s="40"/>
      <c r="AU102" s="40"/>
      <c r="AV102" s="40"/>
      <c r="AW102" s="40"/>
      <c r="AX102" s="40"/>
      <c r="AY102" s="40"/>
      <c r="AZ102" s="43"/>
      <c r="BA102" s="44" t="s">
        <v>111</v>
      </c>
      <c r="BB102" s="45"/>
      <c r="BC102" s="46" t="s">
        <v>113</v>
      </c>
      <c r="BD102" s="31" t="s">
        <v>76</v>
      </c>
      <c r="BE102" s="31" t="s">
        <v>76</v>
      </c>
      <c r="BF102" s="47"/>
      <c r="BG102" s="46"/>
      <c r="BH102" s="46" t="s">
        <v>166</v>
      </c>
      <c r="BI102" s="31" t="s">
        <v>151</v>
      </c>
      <c r="BJ102" s="31" t="s">
        <v>167</v>
      </c>
      <c r="BK102" s="48"/>
      <c r="BL102" s="48"/>
      <c r="BM102" s="50"/>
      <c r="BN102" s="51" t="s">
        <v>723</v>
      </c>
      <c r="BO102" s="52" t="s">
        <v>737</v>
      </c>
    </row>
    <row r="103" spans="1:67" customFormat="1" ht="123" customHeight="1" x14ac:dyDescent="0.3">
      <c r="A103" s="28" t="str">
        <f>P103</f>
        <v>SI</v>
      </c>
      <c r="B103" s="29" t="s">
        <v>739</v>
      </c>
      <c r="C103" s="30"/>
      <c r="D103" s="31"/>
      <c r="E103" s="31"/>
      <c r="F103" s="31"/>
      <c r="G103" s="31"/>
      <c r="H103" s="31"/>
      <c r="I103" s="31"/>
      <c r="J103" s="31"/>
      <c r="K103" s="31"/>
      <c r="L103" s="31" t="s">
        <v>592</v>
      </c>
      <c r="M103" s="53" t="s">
        <v>62</v>
      </c>
      <c r="N103" s="31" t="s">
        <v>62</v>
      </c>
      <c r="O103" s="33" t="str">
        <f>VLOOKUP(B103,[1]PPTO!$I$6:$Q$103,8,0)</f>
        <v>SI</v>
      </c>
      <c r="P103" s="33" t="str">
        <f>VLOOKUP(B103,[1]PPTO!$I$6:$R$114,10,0)</f>
        <v>SI</v>
      </c>
      <c r="Q103" s="30" t="s">
        <v>157</v>
      </c>
      <c r="R103" s="31" t="s">
        <v>64</v>
      </c>
      <c r="S103" s="31" t="s">
        <v>740</v>
      </c>
      <c r="T103" s="31" t="s">
        <v>741</v>
      </c>
      <c r="U103" s="34" t="s">
        <v>742</v>
      </c>
      <c r="V103" s="33" t="s">
        <v>157</v>
      </c>
      <c r="W103" s="35" t="s">
        <v>743</v>
      </c>
      <c r="X103" s="32" t="s">
        <v>69</v>
      </c>
      <c r="Y103" s="32" t="s">
        <v>70</v>
      </c>
      <c r="Z103" s="32" t="s">
        <v>174</v>
      </c>
      <c r="AA103" s="36">
        <v>25680</v>
      </c>
      <c r="AB103" s="54"/>
      <c r="AC103" s="55"/>
      <c r="AD103" s="40"/>
      <c r="AE103" s="40"/>
      <c r="AF103" s="40"/>
      <c r="AG103" s="40"/>
      <c r="AH103" s="40"/>
      <c r="AI103" s="40"/>
      <c r="AJ103" s="40"/>
      <c r="AK103" s="42"/>
      <c r="AL103" s="40"/>
      <c r="AM103" s="40"/>
      <c r="AN103" s="40"/>
      <c r="AO103" s="40"/>
      <c r="AP103" s="40"/>
      <c r="AQ103" s="40"/>
      <c r="AR103" s="40"/>
      <c r="AS103" s="40"/>
      <c r="AT103" s="40"/>
      <c r="AU103" s="40"/>
      <c r="AV103" s="40"/>
      <c r="AW103" s="40"/>
      <c r="AX103" s="40"/>
      <c r="AY103" s="40"/>
      <c r="AZ103" s="43"/>
      <c r="BA103" s="44" t="s">
        <v>124</v>
      </c>
      <c r="BB103" s="45" t="s">
        <v>744</v>
      </c>
      <c r="BC103" s="46" t="s">
        <v>113</v>
      </c>
      <c r="BD103" s="31" t="s">
        <v>77</v>
      </c>
      <c r="BE103" s="31" t="s">
        <v>77</v>
      </c>
      <c r="BF103" s="47" t="s">
        <v>745</v>
      </c>
      <c r="BG103" s="46"/>
      <c r="BH103" s="46" t="s">
        <v>178</v>
      </c>
      <c r="BI103" s="31" t="s">
        <v>188</v>
      </c>
      <c r="BJ103" s="31" t="s">
        <v>325</v>
      </c>
      <c r="BK103" s="67">
        <v>-29.542828</v>
      </c>
      <c r="BL103" s="67">
        <v>-71.051845999999998</v>
      </c>
      <c r="BM103" s="50" t="s">
        <v>83</v>
      </c>
      <c r="BN103" s="51" t="s">
        <v>746</v>
      </c>
      <c r="BO103" s="52" t="s">
        <v>747</v>
      </c>
    </row>
    <row r="104" spans="1:67" customFormat="1" ht="72" customHeight="1" x14ac:dyDescent="0.3">
      <c r="A104" s="28"/>
      <c r="B104" s="29" t="s">
        <v>739</v>
      </c>
      <c r="C104" s="30"/>
      <c r="D104" s="31"/>
      <c r="E104" s="31"/>
      <c r="F104" s="31"/>
      <c r="G104" s="31"/>
      <c r="H104" s="31"/>
      <c r="I104" s="31"/>
      <c r="J104" s="31"/>
      <c r="K104" s="31"/>
      <c r="L104" s="31" t="s">
        <v>592</v>
      </c>
      <c r="M104" s="53" t="s">
        <v>62</v>
      </c>
      <c r="N104" s="31" t="s">
        <v>62</v>
      </c>
      <c r="O104" s="33" t="str">
        <f>VLOOKUP(B104,[1]PPTO!$I$6:$Q$103,8,0)</f>
        <v>SI</v>
      </c>
      <c r="P104" s="33" t="str">
        <f>VLOOKUP(B104,[1]PPTO!$I$6:$R$114,10,0)</f>
        <v>SI</v>
      </c>
      <c r="Q104" s="30" t="s">
        <v>157</v>
      </c>
      <c r="R104" s="31" t="s">
        <v>64</v>
      </c>
      <c r="S104" s="31" t="s">
        <v>740</v>
      </c>
      <c r="T104" s="31" t="s">
        <v>741</v>
      </c>
      <c r="U104" s="34" t="s">
        <v>742</v>
      </c>
      <c r="V104" s="33" t="s">
        <v>157</v>
      </c>
      <c r="W104" s="35" t="s">
        <v>748</v>
      </c>
      <c r="X104" s="32" t="s">
        <v>422</v>
      </c>
      <c r="Y104" s="32"/>
      <c r="Z104" s="32" t="s">
        <v>422</v>
      </c>
      <c r="AA104" s="36"/>
      <c r="AB104" s="54"/>
      <c r="AC104" s="55"/>
      <c r="AD104" s="40"/>
      <c r="AE104" s="40"/>
      <c r="AF104" s="40"/>
      <c r="AG104" s="40"/>
      <c r="AH104" s="40"/>
      <c r="AI104" s="40"/>
      <c r="AJ104" s="40"/>
      <c r="AK104" s="42"/>
      <c r="AL104" s="40"/>
      <c r="AM104" s="40"/>
      <c r="AN104" s="40"/>
      <c r="AO104" s="40"/>
      <c r="AP104" s="40"/>
      <c r="AQ104" s="40"/>
      <c r="AR104" s="40"/>
      <c r="AS104" s="40"/>
      <c r="AT104" s="40"/>
      <c r="AU104" s="40"/>
      <c r="AV104" s="40"/>
      <c r="AW104" s="40"/>
      <c r="AX104" s="40"/>
      <c r="AY104" s="40"/>
      <c r="AZ104" s="43"/>
      <c r="BA104" s="44" t="s">
        <v>434</v>
      </c>
      <c r="BB104" s="45"/>
      <c r="BC104" s="46" t="s">
        <v>113</v>
      </c>
      <c r="BD104" s="31" t="s">
        <v>77</v>
      </c>
      <c r="BE104" s="31" t="s">
        <v>77</v>
      </c>
      <c r="BF104" s="47"/>
      <c r="BG104" s="46"/>
      <c r="BH104" s="46"/>
      <c r="BI104" s="31" t="s">
        <v>117</v>
      </c>
      <c r="BJ104" s="31"/>
      <c r="BK104" s="48"/>
      <c r="BL104" s="48"/>
      <c r="BM104" s="50"/>
      <c r="BN104" s="51" t="s">
        <v>749</v>
      </c>
      <c r="BO104" s="52" t="s">
        <v>750</v>
      </c>
    </row>
    <row r="105" spans="1:67" customFormat="1" ht="54" customHeight="1" x14ac:dyDescent="0.3">
      <c r="A105" s="28"/>
      <c r="B105" s="29" t="s">
        <v>739</v>
      </c>
      <c r="C105" s="30"/>
      <c r="D105" s="31"/>
      <c r="E105" s="31"/>
      <c r="F105" s="31"/>
      <c r="G105" s="31"/>
      <c r="H105" s="31"/>
      <c r="I105" s="31"/>
      <c r="J105" s="31"/>
      <c r="K105" s="31"/>
      <c r="L105" s="31" t="s">
        <v>592</v>
      </c>
      <c r="M105" s="53" t="s">
        <v>62</v>
      </c>
      <c r="N105" s="31" t="s">
        <v>62</v>
      </c>
      <c r="O105" s="33" t="str">
        <f>VLOOKUP(B105,[1]PPTO!$I$6:$Q$103,8,0)</f>
        <v>SI</v>
      </c>
      <c r="P105" s="33" t="str">
        <f>VLOOKUP(B105,[1]PPTO!$I$6:$R$114,10,0)</f>
        <v>SI</v>
      </c>
      <c r="Q105" s="30" t="s">
        <v>157</v>
      </c>
      <c r="R105" s="31" t="s">
        <v>64</v>
      </c>
      <c r="S105" s="31" t="s">
        <v>740</v>
      </c>
      <c r="T105" s="31" t="s">
        <v>741</v>
      </c>
      <c r="U105" s="34" t="s">
        <v>742</v>
      </c>
      <c r="V105" s="33" t="s">
        <v>157</v>
      </c>
      <c r="W105" s="35" t="s">
        <v>751</v>
      </c>
      <c r="X105" s="32" t="s">
        <v>69</v>
      </c>
      <c r="Y105" s="32" t="s">
        <v>70</v>
      </c>
      <c r="Z105" s="32" t="s">
        <v>174</v>
      </c>
      <c r="AA105" s="36">
        <v>13799</v>
      </c>
      <c r="AB105" s="54"/>
      <c r="AC105" s="55"/>
      <c r="AD105" s="40"/>
      <c r="AE105" s="40"/>
      <c r="AF105" s="40"/>
      <c r="AG105" s="40"/>
      <c r="AH105" s="40"/>
      <c r="AI105" s="40"/>
      <c r="AJ105" s="40"/>
      <c r="AK105" s="42"/>
      <c r="AL105" s="40"/>
      <c r="AM105" s="40"/>
      <c r="AN105" s="40"/>
      <c r="AO105" s="40"/>
      <c r="AP105" s="40"/>
      <c r="AQ105" s="40"/>
      <c r="AR105" s="40"/>
      <c r="AS105" s="40"/>
      <c r="AT105" s="40"/>
      <c r="AU105" s="40"/>
      <c r="AV105" s="40"/>
      <c r="AW105" s="40"/>
      <c r="AX105" s="40"/>
      <c r="AY105" s="40"/>
      <c r="AZ105" s="43"/>
      <c r="BA105" s="44" t="s">
        <v>124</v>
      </c>
      <c r="BB105" s="45"/>
      <c r="BC105" s="46" t="s">
        <v>113</v>
      </c>
      <c r="BD105" s="31" t="s">
        <v>77</v>
      </c>
      <c r="BE105" s="31" t="s">
        <v>77</v>
      </c>
      <c r="BF105" s="47" t="s">
        <v>752</v>
      </c>
      <c r="BG105" s="46" t="s">
        <v>753</v>
      </c>
      <c r="BH105" s="46" t="s">
        <v>754</v>
      </c>
      <c r="BI105" s="31" t="s">
        <v>188</v>
      </c>
      <c r="BJ105" s="31" t="s">
        <v>366</v>
      </c>
      <c r="BK105" s="67">
        <v>-31.040500000000002</v>
      </c>
      <c r="BL105" s="67">
        <v>-71.083775000000003</v>
      </c>
      <c r="BM105" s="50" t="s">
        <v>83</v>
      </c>
      <c r="BN105" s="51" t="s">
        <v>746</v>
      </c>
      <c r="BO105" s="52" t="s">
        <v>755</v>
      </c>
    </row>
    <row r="106" spans="1:67" customFormat="1" ht="54" customHeight="1" x14ac:dyDescent="0.3">
      <c r="A106" s="28" t="str">
        <f>P106</f>
        <v>SI</v>
      </c>
      <c r="B106" s="29" t="s">
        <v>756</v>
      </c>
      <c r="C106" s="30"/>
      <c r="D106" s="31"/>
      <c r="E106" s="31"/>
      <c r="F106" s="31"/>
      <c r="G106" s="31"/>
      <c r="H106" s="31"/>
      <c r="I106" s="31" t="s">
        <v>592</v>
      </c>
      <c r="J106" s="31" t="s">
        <v>62</v>
      </c>
      <c r="K106" s="31" t="s">
        <v>62</v>
      </c>
      <c r="L106" s="31" t="s">
        <v>62</v>
      </c>
      <c r="M106" s="31" t="s">
        <v>62</v>
      </c>
      <c r="N106" s="31" t="s">
        <v>62</v>
      </c>
      <c r="O106" s="33" t="str">
        <f>VLOOKUP(B106,[1]PPTO!$I$6:$Q$103,8,0)</f>
        <v>SI</v>
      </c>
      <c r="P106" s="33" t="str">
        <f>VLOOKUP(B106,[1]PPTO!$I$6:$R$114,10,0)</f>
        <v>SI</v>
      </c>
      <c r="Q106" s="30" t="s">
        <v>87</v>
      </c>
      <c r="R106" s="31" t="s">
        <v>64</v>
      </c>
      <c r="S106" s="31" t="s">
        <v>237</v>
      </c>
      <c r="T106" s="31"/>
      <c r="U106" s="34"/>
      <c r="V106" s="33" t="s">
        <v>87</v>
      </c>
      <c r="W106" s="35" t="s">
        <v>757</v>
      </c>
      <c r="X106" s="32" t="s">
        <v>69</v>
      </c>
      <c r="Y106" s="32"/>
      <c r="Z106" s="32" t="s">
        <v>69</v>
      </c>
      <c r="AA106" s="36"/>
      <c r="AB106" s="54" t="s">
        <v>758</v>
      </c>
      <c r="AC106" s="55"/>
      <c r="AD106" s="40"/>
      <c r="AE106" s="40"/>
      <c r="AF106" s="40"/>
      <c r="AG106" s="40"/>
      <c r="AH106" s="40"/>
      <c r="AI106" s="40"/>
      <c r="AJ106" s="40"/>
      <c r="AK106" s="42"/>
      <c r="AL106" s="40"/>
      <c r="AM106" s="40"/>
      <c r="AN106" s="40"/>
      <c r="AO106" s="40"/>
      <c r="AP106" s="40"/>
      <c r="AQ106" s="40"/>
      <c r="AR106" s="40"/>
      <c r="AS106" s="40"/>
      <c r="AT106" s="40"/>
      <c r="AU106" s="40"/>
      <c r="AV106" s="40"/>
      <c r="AW106" s="40"/>
      <c r="AX106" s="40"/>
      <c r="AY106" s="40"/>
      <c r="AZ106" s="43"/>
      <c r="BA106" s="44" t="s">
        <v>759</v>
      </c>
      <c r="BB106" s="45"/>
      <c r="BC106" s="46" t="s">
        <v>75</v>
      </c>
      <c r="BD106" s="31" t="s">
        <v>77</v>
      </c>
      <c r="BE106" s="31" t="s">
        <v>77</v>
      </c>
      <c r="BF106" s="47" t="s">
        <v>760</v>
      </c>
      <c r="BG106" s="46"/>
      <c r="BH106" s="46" t="s">
        <v>761</v>
      </c>
      <c r="BI106" s="31" t="s">
        <v>117</v>
      </c>
      <c r="BJ106" s="31" t="s">
        <v>762</v>
      </c>
      <c r="BK106" s="67">
        <v>-25.94472</v>
      </c>
      <c r="BL106" s="67">
        <v>-70.062113999999994</v>
      </c>
      <c r="BM106" s="50" t="s">
        <v>83</v>
      </c>
      <c r="BN106" s="51" t="s">
        <v>763</v>
      </c>
      <c r="BO106" s="52" t="s">
        <v>764</v>
      </c>
    </row>
    <row r="107" spans="1:67" customFormat="1" ht="54" customHeight="1" x14ac:dyDescent="0.3">
      <c r="A107" s="28" t="str">
        <f>P107</f>
        <v>SI</v>
      </c>
      <c r="B107" s="44" t="s">
        <v>765</v>
      </c>
      <c r="C107" s="30"/>
      <c r="D107" s="31"/>
      <c r="E107" s="31"/>
      <c r="F107" s="31"/>
      <c r="G107" s="31"/>
      <c r="H107" s="31"/>
      <c r="I107" s="31"/>
      <c r="J107" s="31"/>
      <c r="K107" s="31"/>
      <c r="L107" s="31"/>
      <c r="M107" s="31"/>
      <c r="N107" s="31" t="s">
        <v>62</v>
      </c>
      <c r="O107" s="33" t="str">
        <f>VLOOKUP(B107,[1]PPTO!$I$6:$Q$103,8,0)</f>
        <v>NO</v>
      </c>
      <c r="P107" s="33" t="str">
        <f>VLOOKUP(B107,[1]PPTO!$I$6:$R$114,10,0)</f>
        <v>SI</v>
      </c>
      <c r="Q107" s="30" t="s">
        <v>91</v>
      </c>
      <c r="R107" s="31" t="s">
        <v>64</v>
      </c>
      <c r="S107" s="31" t="s">
        <v>106</v>
      </c>
      <c r="T107" s="31" t="s">
        <v>766</v>
      </c>
      <c r="U107" s="64">
        <v>1</v>
      </c>
      <c r="V107" s="33" t="s">
        <v>91</v>
      </c>
      <c r="W107" s="35" t="s">
        <v>767</v>
      </c>
      <c r="X107" s="32" t="s">
        <v>70</v>
      </c>
      <c r="Y107" s="32" t="s">
        <v>132</v>
      </c>
      <c r="Z107" s="32" t="s">
        <v>110</v>
      </c>
      <c r="AA107" s="36">
        <v>2868</v>
      </c>
      <c r="AB107" s="54"/>
      <c r="AC107" s="55"/>
      <c r="AD107" s="40"/>
      <c r="AE107" s="40"/>
      <c r="AF107" s="40"/>
      <c r="AG107" s="40"/>
      <c r="AH107" s="40"/>
      <c r="AI107" s="40"/>
      <c r="AJ107" s="40"/>
      <c r="AK107" s="42"/>
      <c r="AL107" s="40"/>
      <c r="AM107" s="40"/>
      <c r="AN107" s="40"/>
      <c r="AO107" s="40"/>
      <c r="AP107" s="40"/>
      <c r="AQ107" s="40"/>
      <c r="AR107" s="40"/>
      <c r="AS107" s="40"/>
      <c r="AT107" s="40"/>
      <c r="AU107" s="40"/>
      <c r="AV107" s="40"/>
      <c r="AW107" s="40"/>
      <c r="AX107" s="40"/>
      <c r="AY107" s="40"/>
      <c r="AZ107" s="43"/>
      <c r="BA107" s="44" t="s">
        <v>135</v>
      </c>
      <c r="BB107" s="45"/>
      <c r="BC107" s="46" t="s">
        <v>113</v>
      </c>
      <c r="BD107" s="31" t="s">
        <v>77</v>
      </c>
      <c r="BE107" s="31" t="s">
        <v>77</v>
      </c>
      <c r="BF107" s="47" t="s">
        <v>768</v>
      </c>
      <c r="BG107" s="46"/>
      <c r="BH107" s="46"/>
      <c r="BI107" s="31" t="s">
        <v>117</v>
      </c>
      <c r="BJ107" s="31" t="s">
        <v>389</v>
      </c>
      <c r="BK107" s="57">
        <v>-26.681370000000001</v>
      </c>
      <c r="BL107" s="57">
        <v>-69.094409999999996</v>
      </c>
      <c r="BM107" s="50" t="s">
        <v>83</v>
      </c>
      <c r="BN107" s="51" t="s">
        <v>769</v>
      </c>
      <c r="BO107" s="52" t="s">
        <v>770</v>
      </c>
    </row>
    <row r="108" spans="1:67" customFormat="1" ht="54" customHeight="1" x14ac:dyDescent="0.3">
      <c r="A108" s="28" t="str">
        <f>P108</f>
        <v>NO</v>
      </c>
      <c r="B108" s="29" t="s">
        <v>771</v>
      </c>
      <c r="C108" s="30"/>
      <c r="D108" s="31"/>
      <c r="E108" s="31"/>
      <c r="F108" s="31"/>
      <c r="G108" s="31"/>
      <c r="H108" s="31"/>
      <c r="I108" s="31"/>
      <c r="J108" s="31"/>
      <c r="K108" s="31"/>
      <c r="L108" s="31"/>
      <c r="M108" s="31"/>
      <c r="N108" s="31" t="s">
        <v>61</v>
      </c>
      <c r="O108" s="33" t="s">
        <v>61</v>
      </c>
      <c r="P108" s="33" t="s">
        <v>61</v>
      </c>
      <c r="Q108" s="30" t="s">
        <v>91</v>
      </c>
      <c r="R108" s="31" t="s">
        <v>64</v>
      </c>
      <c r="S108" s="31" t="s">
        <v>106</v>
      </c>
      <c r="T108" s="31" t="s">
        <v>772</v>
      </c>
      <c r="U108" s="64">
        <v>1</v>
      </c>
      <c r="V108" s="33" t="s">
        <v>91</v>
      </c>
      <c r="W108" s="35" t="s">
        <v>773</v>
      </c>
      <c r="X108" s="32" t="s">
        <v>69</v>
      </c>
      <c r="Y108" s="32" t="s">
        <v>70</v>
      </c>
      <c r="Z108" s="32" t="s">
        <v>174</v>
      </c>
      <c r="AA108" s="36">
        <v>4800</v>
      </c>
      <c r="AB108" s="54"/>
      <c r="AC108" s="55"/>
      <c r="AD108" s="40"/>
      <c r="AE108" s="40"/>
      <c r="AF108" s="40"/>
      <c r="AG108" s="40"/>
      <c r="AH108" s="40"/>
      <c r="AI108" s="40"/>
      <c r="AJ108" s="40"/>
      <c r="AK108" s="42"/>
      <c r="AL108" s="40"/>
      <c r="AM108" s="40"/>
      <c r="AN108" s="40"/>
      <c r="AO108" s="40"/>
      <c r="AP108" s="40"/>
      <c r="AQ108" s="40"/>
      <c r="AR108" s="40"/>
      <c r="AS108" s="40"/>
      <c r="AT108" s="40"/>
      <c r="AU108" s="40"/>
      <c r="AV108" s="40"/>
      <c r="AW108" s="40"/>
      <c r="AX108" s="40"/>
      <c r="AY108" s="40"/>
      <c r="AZ108" s="43"/>
      <c r="BA108" s="44" t="s">
        <v>124</v>
      </c>
      <c r="BB108" s="45"/>
      <c r="BC108" s="46" t="s">
        <v>113</v>
      </c>
      <c r="BD108" s="31" t="s">
        <v>76</v>
      </c>
      <c r="BE108" s="31" t="s">
        <v>76</v>
      </c>
      <c r="BF108" s="47" t="s">
        <v>774</v>
      </c>
      <c r="BG108" s="46" t="s">
        <v>775</v>
      </c>
      <c r="BH108" s="46"/>
      <c r="BI108" s="31" t="s">
        <v>140</v>
      </c>
      <c r="BJ108" s="31" t="s">
        <v>317</v>
      </c>
      <c r="BK108" s="57"/>
      <c r="BL108" s="57"/>
      <c r="BM108" s="50"/>
      <c r="BN108" s="51" t="s">
        <v>776</v>
      </c>
      <c r="BO108" s="52" t="s">
        <v>777</v>
      </c>
    </row>
    <row r="109" spans="1:67" customFormat="1" ht="93.75" customHeight="1" x14ac:dyDescent="0.3">
      <c r="A109" s="28" t="str">
        <f>P109</f>
        <v>NO</v>
      </c>
      <c r="B109" s="29" t="s">
        <v>778</v>
      </c>
      <c r="C109" s="30" t="s">
        <v>62</v>
      </c>
      <c r="D109" s="31" t="s">
        <v>62</v>
      </c>
      <c r="E109" s="31" t="s">
        <v>62</v>
      </c>
      <c r="F109" s="31" t="s">
        <v>62</v>
      </c>
      <c r="G109" s="31" t="s">
        <v>62</v>
      </c>
      <c r="H109" s="31" t="s">
        <v>62</v>
      </c>
      <c r="I109" s="31" t="s">
        <v>62</v>
      </c>
      <c r="J109" s="31" t="s">
        <v>62</v>
      </c>
      <c r="K109" s="31" t="s">
        <v>62</v>
      </c>
      <c r="L109" s="31" t="s">
        <v>61</v>
      </c>
      <c r="M109" s="31" t="s">
        <v>61</v>
      </c>
      <c r="N109" s="31" t="s">
        <v>61</v>
      </c>
      <c r="O109" s="33" t="s">
        <v>61</v>
      </c>
      <c r="P109" s="33" t="s">
        <v>61</v>
      </c>
      <c r="Q109" s="30" t="s">
        <v>157</v>
      </c>
      <c r="R109" s="31" t="s">
        <v>64</v>
      </c>
      <c r="S109" s="31" t="s">
        <v>237</v>
      </c>
      <c r="T109" s="31"/>
      <c r="U109" s="34" t="s">
        <v>779</v>
      </c>
      <c r="V109" s="33" t="s">
        <v>157</v>
      </c>
      <c r="W109" s="35" t="s">
        <v>780</v>
      </c>
      <c r="X109" s="32" t="s">
        <v>69</v>
      </c>
      <c r="Y109" s="32" t="s">
        <v>132</v>
      </c>
      <c r="Z109" s="32" t="s">
        <v>508</v>
      </c>
      <c r="AA109" s="36"/>
      <c r="AB109" s="37" t="s">
        <v>781</v>
      </c>
      <c r="AC109" s="55"/>
      <c r="AD109" s="40"/>
      <c r="AE109" s="40"/>
      <c r="AF109" s="40"/>
      <c r="AG109" s="40"/>
      <c r="AH109" s="40"/>
      <c r="AI109" s="40"/>
      <c r="AJ109" s="40"/>
      <c r="AK109" s="42"/>
      <c r="AL109" s="40"/>
      <c r="AM109" s="40"/>
      <c r="AN109" s="40"/>
      <c r="AO109" s="40"/>
      <c r="AP109" s="40"/>
      <c r="AQ109" s="40"/>
      <c r="AR109" s="40"/>
      <c r="AS109" s="40"/>
      <c r="AT109" s="40"/>
      <c r="AU109" s="40"/>
      <c r="AV109" s="40"/>
      <c r="AW109" s="40"/>
      <c r="AX109" s="40"/>
      <c r="AY109" s="40"/>
      <c r="AZ109" s="43"/>
      <c r="BA109" s="44" t="s">
        <v>471</v>
      </c>
      <c r="BB109" s="45"/>
      <c r="BC109" s="46" t="s">
        <v>75</v>
      </c>
      <c r="BD109" s="31" t="s">
        <v>77</v>
      </c>
      <c r="BE109" s="31" t="s">
        <v>76</v>
      </c>
      <c r="BF109" s="47" t="s">
        <v>782</v>
      </c>
      <c r="BG109" s="46"/>
      <c r="BH109" s="46" t="s">
        <v>761</v>
      </c>
      <c r="BI109" s="31" t="s">
        <v>188</v>
      </c>
      <c r="BJ109" s="31" t="s">
        <v>325</v>
      </c>
      <c r="BK109" s="57">
        <v>-30.274439999999998</v>
      </c>
      <c r="BL109" s="57">
        <v>-71.153599999999997</v>
      </c>
      <c r="BM109" s="50" t="s">
        <v>83</v>
      </c>
      <c r="BN109" s="51" t="s">
        <v>783</v>
      </c>
      <c r="BO109" s="52"/>
    </row>
    <row r="110" spans="1:67" customFormat="1" ht="84" customHeight="1" x14ac:dyDescent="0.3">
      <c r="A110" s="28"/>
      <c r="B110" s="29" t="s">
        <v>778</v>
      </c>
      <c r="C110" s="30" t="s">
        <v>62</v>
      </c>
      <c r="D110" s="31" t="s">
        <v>62</v>
      </c>
      <c r="E110" s="31" t="s">
        <v>62</v>
      </c>
      <c r="F110" s="31" t="s">
        <v>62</v>
      </c>
      <c r="G110" s="31" t="s">
        <v>62</v>
      </c>
      <c r="H110" s="31" t="s">
        <v>62</v>
      </c>
      <c r="I110" s="31" t="s">
        <v>62</v>
      </c>
      <c r="J110" s="31" t="s">
        <v>62</v>
      </c>
      <c r="K110" s="31" t="s">
        <v>62</v>
      </c>
      <c r="L110" s="31" t="s">
        <v>61</v>
      </c>
      <c r="M110" s="31" t="s">
        <v>61</v>
      </c>
      <c r="N110" s="31" t="s">
        <v>61</v>
      </c>
      <c r="O110" s="33" t="s">
        <v>61</v>
      </c>
      <c r="P110" s="33" t="s">
        <v>61</v>
      </c>
      <c r="Q110" s="30" t="s">
        <v>157</v>
      </c>
      <c r="R110" s="31" t="s">
        <v>64</v>
      </c>
      <c r="S110" s="31" t="s">
        <v>237</v>
      </c>
      <c r="T110" s="31"/>
      <c r="U110" s="34" t="s">
        <v>779</v>
      </c>
      <c r="V110" s="33" t="s">
        <v>157</v>
      </c>
      <c r="W110" s="35" t="s">
        <v>784</v>
      </c>
      <c r="X110" s="32" t="s">
        <v>69</v>
      </c>
      <c r="Y110" s="32" t="s">
        <v>132</v>
      </c>
      <c r="Z110" s="32" t="s">
        <v>508</v>
      </c>
      <c r="AA110" s="36"/>
      <c r="AB110" s="54"/>
      <c r="AC110" s="55"/>
      <c r="AD110" s="40"/>
      <c r="AE110" s="40">
        <v>1.22</v>
      </c>
      <c r="AF110" s="40"/>
      <c r="AG110" s="40"/>
      <c r="AH110" s="40"/>
      <c r="AI110" s="40"/>
      <c r="AJ110" s="40">
        <v>2.2999999999999998</v>
      </c>
      <c r="AK110" s="42"/>
      <c r="AL110" s="40"/>
      <c r="AM110" s="40"/>
      <c r="AN110" s="40"/>
      <c r="AO110" s="40"/>
      <c r="AP110" s="40"/>
      <c r="AQ110" s="40"/>
      <c r="AR110" s="40"/>
      <c r="AS110" s="40"/>
      <c r="AT110" s="40"/>
      <c r="AU110" s="40"/>
      <c r="AV110" s="40"/>
      <c r="AW110" s="40"/>
      <c r="AX110" s="40"/>
      <c r="AY110" s="40"/>
      <c r="AZ110" s="43"/>
      <c r="BA110" s="44" t="s">
        <v>785</v>
      </c>
      <c r="BB110" s="45"/>
      <c r="BC110" s="46" t="s">
        <v>75</v>
      </c>
      <c r="BD110" s="31" t="s">
        <v>77</v>
      </c>
      <c r="BE110" s="31" t="s">
        <v>76</v>
      </c>
      <c r="BF110" s="47" t="s">
        <v>786</v>
      </c>
      <c r="BG110" s="46"/>
      <c r="BH110" s="46" t="s">
        <v>761</v>
      </c>
      <c r="BI110" s="31" t="s">
        <v>188</v>
      </c>
      <c r="BJ110" s="31" t="s">
        <v>325</v>
      </c>
      <c r="BK110" s="57">
        <v>-30.274439999999998</v>
      </c>
      <c r="BL110" s="57" t="s">
        <v>787</v>
      </c>
      <c r="BM110" s="50" t="s">
        <v>205</v>
      </c>
      <c r="BN110" s="51" t="s">
        <v>783</v>
      </c>
      <c r="BO110" s="52" t="s">
        <v>788</v>
      </c>
    </row>
    <row r="111" spans="1:67" customFormat="1" ht="103.5" customHeight="1" x14ac:dyDescent="0.3">
      <c r="A111" s="28"/>
      <c r="B111" s="29" t="s">
        <v>778</v>
      </c>
      <c r="C111" s="30" t="s">
        <v>62</v>
      </c>
      <c r="D111" s="31" t="s">
        <v>62</v>
      </c>
      <c r="E111" s="31" t="s">
        <v>62</v>
      </c>
      <c r="F111" s="31" t="s">
        <v>62</v>
      </c>
      <c r="G111" s="31" t="s">
        <v>62</v>
      </c>
      <c r="H111" s="31" t="s">
        <v>62</v>
      </c>
      <c r="I111" s="31" t="s">
        <v>62</v>
      </c>
      <c r="J111" s="31" t="s">
        <v>62</v>
      </c>
      <c r="K111" s="31" t="s">
        <v>62</v>
      </c>
      <c r="L111" s="31" t="s">
        <v>61</v>
      </c>
      <c r="M111" s="31" t="s">
        <v>61</v>
      </c>
      <c r="N111" s="31" t="s">
        <v>61</v>
      </c>
      <c r="O111" s="33" t="s">
        <v>61</v>
      </c>
      <c r="P111" s="33" t="s">
        <v>61</v>
      </c>
      <c r="Q111" s="30" t="s">
        <v>157</v>
      </c>
      <c r="R111" s="31" t="s">
        <v>64</v>
      </c>
      <c r="S111" s="31" t="s">
        <v>237</v>
      </c>
      <c r="T111" s="31"/>
      <c r="U111" s="34" t="s">
        <v>779</v>
      </c>
      <c r="V111" s="33" t="s">
        <v>157</v>
      </c>
      <c r="W111" s="35" t="s">
        <v>789</v>
      </c>
      <c r="X111" s="32" t="s">
        <v>69</v>
      </c>
      <c r="Y111" s="32" t="s">
        <v>70</v>
      </c>
      <c r="Z111" s="32" t="s">
        <v>174</v>
      </c>
      <c r="AA111" s="36"/>
      <c r="AB111" s="54"/>
      <c r="AC111" s="55"/>
      <c r="AD111" s="40"/>
      <c r="AE111" s="40"/>
      <c r="AF111" s="40"/>
      <c r="AG111" s="40"/>
      <c r="AH111" s="40"/>
      <c r="AI111" s="40"/>
      <c r="AJ111" s="40"/>
      <c r="AK111" s="42"/>
      <c r="AL111" s="40"/>
      <c r="AM111" s="40"/>
      <c r="AN111" s="40"/>
      <c r="AO111" s="40"/>
      <c r="AP111" s="40"/>
      <c r="AQ111" s="40"/>
      <c r="AR111" s="40"/>
      <c r="AS111" s="40"/>
      <c r="AT111" s="40"/>
      <c r="AU111" s="40"/>
      <c r="AV111" s="40"/>
      <c r="AW111" s="40"/>
      <c r="AX111" s="40"/>
      <c r="AY111" s="40"/>
      <c r="AZ111" s="43"/>
      <c r="BA111" s="44" t="s">
        <v>221</v>
      </c>
      <c r="BB111" s="45"/>
      <c r="BC111" s="46" t="s">
        <v>75</v>
      </c>
      <c r="BD111" s="31" t="s">
        <v>76</v>
      </c>
      <c r="BE111" s="31" t="s">
        <v>76</v>
      </c>
      <c r="BF111" s="47" t="s">
        <v>790</v>
      </c>
      <c r="BG111" s="46"/>
      <c r="BH111" s="46" t="s">
        <v>761</v>
      </c>
      <c r="BI111" s="31" t="s">
        <v>188</v>
      </c>
      <c r="BJ111" s="31" t="s">
        <v>389</v>
      </c>
      <c r="BK111" s="57">
        <v>-26.71838</v>
      </c>
      <c r="BL111" s="57">
        <v>-70.366280000000003</v>
      </c>
      <c r="BM111" s="50" t="s">
        <v>83</v>
      </c>
      <c r="BN111" s="51" t="s">
        <v>783</v>
      </c>
      <c r="BO111" s="52" t="s">
        <v>791</v>
      </c>
    </row>
    <row r="112" spans="1:67" customFormat="1" ht="103.5" customHeight="1" x14ac:dyDescent="0.3">
      <c r="A112" s="28" t="str">
        <f>P112</f>
        <v>SI</v>
      </c>
      <c r="B112" s="29" t="s">
        <v>792</v>
      </c>
      <c r="C112" s="30"/>
      <c r="D112" s="31"/>
      <c r="E112" s="31"/>
      <c r="F112" s="31"/>
      <c r="G112" s="31"/>
      <c r="H112" s="31"/>
      <c r="I112" s="31"/>
      <c r="J112" s="31"/>
      <c r="K112" s="31"/>
      <c r="L112" s="31"/>
      <c r="M112" s="31"/>
      <c r="N112" s="31" t="s">
        <v>62</v>
      </c>
      <c r="O112" s="33" t="str">
        <f>VLOOKUP(B112,[1]PPTO!$I$6:$Q$103,8,0)</f>
        <v>SI</v>
      </c>
      <c r="P112" s="33" t="str">
        <f>VLOOKUP(B112,[1]PPTO!$I$6:$R$114,10,0)</f>
        <v>SI</v>
      </c>
      <c r="Q112" s="30" t="str">
        <f>VLOOKUP(B112,[1]PPTO!$I$6:$T$103,3,0)</f>
        <v>Australia</v>
      </c>
      <c r="R112" s="31" t="str">
        <f>VLOOKUP(B112,[1]PPTO!$I$6:$T$103,12,0)</f>
        <v>Junior</v>
      </c>
      <c r="S112" s="31" t="s">
        <v>65</v>
      </c>
      <c r="T112" s="31" t="s">
        <v>793</v>
      </c>
      <c r="U112" s="34" t="s">
        <v>794</v>
      </c>
      <c r="V112" s="33" t="s">
        <v>63</v>
      </c>
      <c r="W112" s="35" t="s">
        <v>795</v>
      </c>
      <c r="X112" s="32" t="s">
        <v>69</v>
      </c>
      <c r="Y112" s="32" t="s">
        <v>70</v>
      </c>
      <c r="Z112" s="32" t="s">
        <v>350</v>
      </c>
      <c r="AA112" s="36"/>
      <c r="AB112" s="54"/>
      <c r="AC112" s="55"/>
      <c r="AD112" s="40"/>
      <c r="AE112" s="40">
        <v>0.5</v>
      </c>
      <c r="AF112" s="40"/>
      <c r="AG112" s="40"/>
      <c r="AH112" s="40"/>
      <c r="AI112" s="40">
        <v>0.3</v>
      </c>
      <c r="AJ112" s="40"/>
      <c r="AK112" s="42"/>
      <c r="AL112" s="40"/>
      <c r="AM112" s="40"/>
      <c r="AN112" s="40"/>
      <c r="AO112" s="40"/>
      <c r="AP112" s="40"/>
      <c r="AQ112" s="40"/>
      <c r="AR112" s="40"/>
      <c r="AS112" s="40"/>
      <c r="AT112" s="40"/>
      <c r="AU112" s="40"/>
      <c r="AV112" s="40"/>
      <c r="AW112" s="40"/>
      <c r="AX112" s="40"/>
      <c r="AY112" s="40"/>
      <c r="AZ112" s="43"/>
      <c r="BA112" s="44" t="s">
        <v>124</v>
      </c>
      <c r="BB112" s="45" t="s">
        <v>796</v>
      </c>
      <c r="BC112" s="46" t="s">
        <v>75</v>
      </c>
      <c r="BD112" s="31" t="s">
        <v>77</v>
      </c>
      <c r="BE112" s="31" t="s">
        <v>77</v>
      </c>
      <c r="BF112" s="47" t="s">
        <v>797</v>
      </c>
      <c r="BG112" s="46"/>
      <c r="BH112" s="46" t="s">
        <v>178</v>
      </c>
      <c r="BI112" s="31" t="s">
        <v>117</v>
      </c>
      <c r="BJ112" s="31" t="s">
        <v>179</v>
      </c>
      <c r="BK112" s="57">
        <v>-28.732230000000001</v>
      </c>
      <c r="BL112" s="57">
        <v>-70.798220000000001</v>
      </c>
      <c r="BM112" s="50" t="s">
        <v>83</v>
      </c>
      <c r="BN112" s="51" t="s">
        <v>798</v>
      </c>
      <c r="BO112" s="52" t="s">
        <v>799</v>
      </c>
    </row>
    <row r="113" spans="1:67" customFormat="1" ht="54" customHeight="1" x14ac:dyDescent="0.3">
      <c r="A113" s="28"/>
      <c r="B113" s="29" t="s">
        <v>792</v>
      </c>
      <c r="C113" s="30"/>
      <c r="D113" s="31"/>
      <c r="E113" s="31"/>
      <c r="F113" s="31"/>
      <c r="G113" s="31"/>
      <c r="H113" s="31"/>
      <c r="I113" s="31"/>
      <c r="J113" s="31"/>
      <c r="K113" s="31"/>
      <c r="L113" s="31"/>
      <c r="M113" s="31"/>
      <c r="N113" s="31" t="s">
        <v>62</v>
      </c>
      <c r="O113" s="33" t="str">
        <f>VLOOKUP(B113,[1]PPTO!$I$6:$Q$103,8,0)</f>
        <v>SI</v>
      </c>
      <c r="P113" s="33" t="str">
        <f>VLOOKUP(B113,[1]PPTO!$I$6:$R$114,10,0)</f>
        <v>SI</v>
      </c>
      <c r="Q113" s="30" t="str">
        <f>VLOOKUP(B113,[1]PPTO!$I$6:$T$103,3,0)</f>
        <v>Australia</v>
      </c>
      <c r="R113" s="31" t="str">
        <f>VLOOKUP(B113,[1]PPTO!$I$6:$T$103,12,0)</f>
        <v>Junior</v>
      </c>
      <c r="S113" s="31" t="s">
        <v>65</v>
      </c>
      <c r="T113" s="31" t="s">
        <v>793</v>
      </c>
      <c r="U113" s="34" t="s">
        <v>794</v>
      </c>
      <c r="V113" s="33" t="s">
        <v>63</v>
      </c>
      <c r="W113" s="35" t="s">
        <v>800</v>
      </c>
      <c r="X113" s="32" t="s">
        <v>620</v>
      </c>
      <c r="Y113" s="32" t="s">
        <v>70</v>
      </c>
      <c r="Z113" s="32" t="s">
        <v>174</v>
      </c>
      <c r="AA113" s="36"/>
      <c r="AB113" s="54"/>
      <c r="AC113" s="55"/>
      <c r="AD113" s="40"/>
      <c r="AE113" s="40"/>
      <c r="AF113" s="40"/>
      <c r="AG113" s="40"/>
      <c r="AH113" s="40"/>
      <c r="AI113" s="40"/>
      <c r="AJ113" s="40"/>
      <c r="AK113" s="42"/>
      <c r="AL113" s="40"/>
      <c r="AM113" s="40"/>
      <c r="AN113" s="40"/>
      <c r="AO113" s="40"/>
      <c r="AP113" s="40"/>
      <c r="AQ113" s="40"/>
      <c r="AR113" s="40"/>
      <c r="AS113" s="40"/>
      <c r="AT113" s="40"/>
      <c r="AU113" s="40"/>
      <c r="AV113" s="40"/>
      <c r="AW113" s="40"/>
      <c r="AX113" s="40"/>
      <c r="AY113" s="40"/>
      <c r="AZ113" s="43"/>
      <c r="BA113" s="44" t="s">
        <v>124</v>
      </c>
      <c r="BB113" s="45"/>
      <c r="BC113" s="46" t="s">
        <v>136</v>
      </c>
      <c r="BD113" s="31" t="s">
        <v>77</v>
      </c>
      <c r="BE113" s="31" t="s">
        <v>76</v>
      </c>
      <c r="BF113" s="47"/>
      <c r="BG113" s="46"/>
      <c r="BH113" s="46" t="s">
        <v>178</v>
      </c>
      <c r="BI113" s="31" t="s">
        <v>117</v>
      </c>
      <c r="BJ113" s="31"/>
      <c r="BK113" s="57"/>
      <c r="BL113" s="57"/>
      <c r="BM113" s="50"/>
      <c r="BN113" s="51"/>
      <c r="BO113" s="52"/>
    </row>
    <row r="114" spans="1:67" customFormat="1" x14ac:dyDescent="0.3">
      <c r="A114" s="28"/>
      <c r="B114" s="29" t="s">
        <v>792</v>
      </c>
      <c r="C114" s="30"/>
      <c r="D114" s="31"/>
      <c r="E114" s="31"/>
      <c r="F114" s="31"/>
      <c r="G114" s="31"/>
      <c r="H114" s="31"/>
      <c r="I114" s="31"/>
      <c r="J114" s="31"/>
      <c r="K114" s="31"/>
      <c r="L114" s="31"/>
      <c r="M114" s="31"/>
      <c r="N114" s="31" t="s">
        <v>62</v>
      </c>
      <c r="O114" s="33" t="str">
        <f>VLOOKUP(B114,[1]PPTO!$I$6:$Q$103,8,0)</f>
        <v>SI</v>
      </c>
      <c r="P114" s="33" t="str">
        <f>VLOOKUP(B114,[1]PPTO!$I$6:$R$114,10,0)</f>
        <v>SI</v>
      </c>
      <c r="Q114" s="30" t="str">
        <f>VLOOKUP(B114,[1]PPTO!$I$6:$T$103,3,0)</f>
        <v>Australia</v>
      </c>
      <c r="R114" s="31" t="str">
        <f>VLOOKUP(B114,[1]PPTO!$I$6:$T$103,12,0)</f>
        <v>Junior</v>
      </c>
      <c r="S114" s="31" t="s">
        <v>65</v>
      </c>
      <c r="T114" s="31" t="s">
        <v>793</v>
      </c>
      <c r="U114" s="34" t="s">
        <v>794</v>
      </c>
      <c r="V114" s="33" t="s">
        <v>63</v>
      </c>
      <c r="W114" s="35" t="s">
        <v>801</v>
      </c>
      <c r="X114" s="32" t="s">
        <v>69</v>
      </c>
      <c r="Y114" s="32" t="s">
        <v>70</v>
      </c>
      <c r="Z114" s="32" t="s">
        <v>174</v>
      </c>
      <c r="AA114" s="36"/>
      <c r="AB114" s="54"/>
      <c r="AC114" s="55"/>
      <c r="AD114" s="40"/>
      <c r="AE114" s="40">
        <v>0.6</v>
      </c>
      <c r="AF114" s="40"/>
      <c r="AG114" s="40"/>
      <c r="AH114" s="40"/>
      <c r="AI114" s="40">
        <v>0.1</v>
      </c>
      <c r="AJ114" s="40"/>
      <c r="AK114" s="42"/>
      <c r="AL114" s="40"/>
      <c r="AM114" s="40"/>
      <c r="AN114" s="40"/>
      <c r="AO114" s="40"/>
      <c r="AP114" s="40"/>
      <c r="AQ114" s="40"/>
      <c r="AR114" s="40"/>
      <c r="AS114" s="40"/>
      <c r="AT114" s="40"/>
      <c r="AU114" s="40"/>
      <c r="AV114" s="40"/>
      <c r="AW114" s="40"/>
      <c r="AX114" s="40"/>
      <c r="AY114" s="40"/>
      <c r="AZ114" s="43"/>
      <c r="BA114" s="44" t="s">
        <v>124</v>
      </c>
      <c r="BB114" s="45" t="s">
        <v>796</v>
      </c>
      <c r="BC114" s="46" t="s">
        <v>136</v>
      </c>
      <c r="BD114" s="31" t="s">
        <v>77</v>
      </c>
      <c r="BE114" s="31" t="s">
        <v>77</v>
      </c>
      <c r="BF114" s="47" t="s">
        <v>802</v>
      </c>
      <c r="BG114" s="46"/>
      <c r="BH114" s="46" t="s">
        <v>293</v>
      </c>
      <c r="BI114" s="31" t="s">
        <v>117</v>
      </c>
      <c r="BJ114" s="31" t="s">
        <v>179</v>
      </c>
      <c r="BK114" s="57">
        <v>-28.807570999999999</v>
      </c>
      <c r="BL114" s="57">
        <v>-70.687732999999994</v>
      </c>
      <c r="BM114" s="50" t="s">
        <v>83</v>
      </c>
      <c r="BN114" s="51" t="s">
        <v>798</v>
      </c>
      <c r="BO114" s="52" t="s">
        <v>803</v>
      </c>
    </row>
    <row r="115" spans="1:67" customFormat="1" ht="60" customHeight="1" x14ac:dyDescent="0.3">
      <c r="A115" s="28"/>
      <c r="B115" s="29" t="s">
        <v>792</v>
      </c>
      <c r="C115" s="30"/>
      <c r="D115" s="31"/>
      <c r="E115" s="31"/>
      <c r="F115" s="31"/>
      <c r="G115" s="31"/>
      <c r="H115" s="31"/>
      <c r="I115" s="31"/>
      <c r="J115" s="31"/>
      <c r="K115" s="31"/>
      <c r="L115" s="31"/>
      <c r="M115" s="31"/>
      <c r="N115" s="31" t="s">
        <v>62</v>
      </c>
      <c r="O115" s="33" t="str">
        <f>VLOOKUP(B115,[1]PPTO!$I$6:$Q$103,8,0)</f>
        <v>SI</v>
      </c>
      <c r="P115" s="33" t="str">
        <f>VLOOKUP(B115,[1]PPTO!$I$6:$R$114,10,0)</f>
        <v>SI</v>
      </c>
      <c r="Q115" s="30" t="str">
        <f>VLOOKUP(B115,[1]PPTO!$I$6:$T$103,3,0)</f>
        <v>Australia</v>
      </c>
      <c r="R115" s="31" t="str">
        <f>VLOOKUP(B115,[1]PPTO!$I$6:$T$103,12,0)</f>
        <v>Junior</v>
      </c>
      <c r="S115" s="31" t="s">
        <v>65</v>
      </c>
      <c r="T115" s="31" t="s">
        <v>793</v>
      </c>
      <c r="U115" s="34" t="s">
        <v>794</v>
      </c>
      <c r="V115" s="33" t="s">
        <v>63</v>
      </c>
      <c r="W115" s="35" t="s">
        <v>804</v>
      </c>
      <c r="X115" s="32" t="s">
        <v>69</v>
      </c>
      <c r="Y115" s="32" t="s">
        <v>70</v>
      </c>
      <c r="Z115" s="32" t="s">
        <v>174</v>
      </c>
      <c r="AA115" s="36"/>
      <c r="AB115" s="54"/>
      <c r="AC115" s="55"/>
      <c r="AD115" s="40"/>
      <c r="AE115" s="40"/>
      <c r="AF115" s="40"/>
      <c r="AG115" s="40"/>
      <c r="AH115" s="40"/>
      <c r="AI115" s="40"/>
      <c r="AJ115" s="40"/>
      <c r="AK115" s="42"/>
      <c r="AL115" s="40"/>
      <c r="AM115" s="40"/>
      <c r="AN115" s="40"/>
      <c r="AO115" s="40"/>
      <c r="AP115" s="40"/>
      <c r="AQ115" s="40"/>
      <c r="AR115" s="40"/>
      <c r="AS115" s="40"/>
      <c r="AT115" s="40"/>
      <c r="AU115" s="40"/>
      <c r="AV115" s="40"/>
      <c r="AW115" s="40"/>
      <c r="AX115" s="40"/>
      <c r="AY115" s="40"/>
      <c r="AZ115" s="43"/>
      <c r="BA115" s="44" t="s">
        <v>124</v>
      </c>
      <c r="BB115" s="45"/>
      <c r="BC115" s="46" t="s">
        <v>113</v>
      </c>
      <c r="BD115" s="31" t="s">
        <v>77</v>
      </c>
      <c r="BE115" s="31" t="s">
        <v>77</v>
      </c>
      <c r="BF115" s="47" t="s">
        <v>805</v>
      </c>
      <c r="BG115" s="46"/>
      <c r="BH115" s="46" t="s">
        <v>293</v>
      </c>
      <c r="BI115" s="31" t="s">
        <v>117</v>
      </c>
      <c r="BJ115" s="31" t="s">
        <v>279</v>
      </c>
      <c r="BK115" s="61">
        <v>-29.116</v>
      </c>
      <c r="BL115" s="48" t="s">
        <v>806</v>
      </c>
      <c r="BM115" s="50" t="s">
        <v>83</v>
      </c>
      <c r="BN115" s="51" t="s">
        <v>798</v>
      </c>
      <c r="BO115" s="52" t="s">
        <v>807</v>
      </c>
    </row>
    <row r="116" spans="1:67" customFormat="1" ht="53.25" customHeight="1" x14ac:dyDescent="0.3">
      <c r="A116" s="28" t="str">
        <f>P116</f>
        <v>NO</v>
      </c>
      <c r="B116" s="29" t="s">
        <v>808</v>
      </c>
      <c r="C116" s="30"/>
      <c r="D116" s="31"/>
      <c r="E116" s="31"/>
      <c r="F116" s="31"/>
      <c r="G116" s="31"/>
      <c r="H116" s="31"/>
      <c r="I116" s="31"/>
      <c r="J116" s="31"/>
      <c r="K116" s="31"/>
      <c r="L116" s="31"/>
      <c r="M116" s="31"/>
      <c r="N116" s="31" t="s">
        <v>62</v>
      </c>
      <c r="O116" s="33" t="str">
        <f>VLOOKUP(B116,[1]PPTO!$I$6:$Q$103,8,0)</f>
        <v>NO</v>
      </c>
      <c r="P116" s="33" t="str">
        <f>VLOOKUP(B116,[1]PPTO!$I$6:$R$114,10,0)</f>
        <v>NO</v>
      </c>
      <c r="Q116" s="30" t="s">
        <v>91</v>
      </c>
      <c r="R116" s="31" t="s">
        <v>64</v>
      </c>
      <c r="S116" s="31" t="s">
        <v>379</v>
      </c>
      <c r="T116" s="31" t="s">
        <v>809</v>
      </c>
      <c r="U116" s="64">
        <v>1</v>
      </c>
      <c r="V116" s="33" t="s">
        <v>91</v>
      </c>
      <c r="W116" s="35" t="s">
        <v>810</v>
      </c>
      <c r="X116" s="32" t="s">
        <v>69</v>
      </c>
      <c r="Y116" s="32" t="s">
        <v>811</v>
      </c>
      <c r="Z116" s="32" t="s">
        <v>812</v>
      </c>
      <c r="AA116" s="36">
        <v>16250</v>
      </c>
      <c r="AB116" s="54"/>
      <c r="AC116" s="55"/>
      <c r="AD116" s="40"/>
      <c r="AE116" s="40"/>
      <c r="AF116" s="40">
        <v>211</v>
      </c>
      <c r="AG116" s="40"/>
      <c r="AH116" s="40">
        <v>6.7</v>
      </c>
      <c r="AI116" s="40"/>
      <c r="AJ116" s="40"/>
      <c r="AK116" s="42"/>
      <c r="AL116" s="40"/>
      <c r="AM116" s="40">
        <v>350</v>
      </c>
      <c r="AN116" s="40"/>
      <c r="AO116" s="40"/>
      <c r="AP116" s="40">
        <v>12</v>
      </c>
      <c r="AQ116" s="40"/>
      <c r="AR116" s="40"/>
      <c r="AS116" s="40"/>
      <c r="AT116" s="40"/>
      <c r="AU116" s="40"/>
      <c r="AV116" s="40"/>
      <c r="AW116" s="40"/>
      <c r="AX116" s="40"/>
      <c r="AY116" s="40"/>
      <c r="AZ116" s="43"/>
      <c r="BA116" s="44" t="s">
        <v>124</v>
      </c>
      <c r="BB116" s="45" t="s">
        <v>813</v>
      </c>
      <c r="BC116" s="46" t="s">
        <v>136</v>
      </c>
      <c r="BD116" s="31" t="s">
        <v>77</v>
      </c>
      <c r="BE116" s="31" t="s">
        <v>77</v>
      </c>
      <c r="BF116" s="47" t="s">
        <v>814</v>
      </c>
      <c r="BG116" s="46" t="s">
        <v>815</v>
      </c>
      <c r="BH116" s="46" t="s">
        <v>816</v>
      </c>
      <c r="BI116" s="31" t="s">
        <v>140</v>
      </c>
      <c r="BJ116" s="31" t="s">
        <v>317</v>
      </c>
      <c r="BK116" s="57">
        <v>-22.498349999999999</v>
      </c>
      <c r="BL116" s="57">
        <v>-69.210409999999996</v>
      </c>
      <c r="BM116" s="50" t="s">
        <v>83</v>
      </c>
      <c r="BN116" s="51" t="s">
        <v>817</v>
      </c>
      <c r="BO116" s="52" t="s">
        <v>818</v>
      </c>
    </row>
    <row r="117" spans="1:67" customFormat="1" ht="54" customHeight="1" x14ac:dyDescent="0.3">
      <c r="A117" s="28" t="str">
        <f>P117</f>
        <v>SI</v>
      </c>
      <c r="B117" s="29" t="s">
        <v>819</v>
      </c>
      <c r="C117" s="30"/>
      <c r="D117" s="31"/>
      <c r="E117" s="31"/>
      <c r="F117" s="31"/>
      <c r="G117" s="31"/>
      <c r="H117" s="31"/>
      <c r="I117" s="31"/>
      <c r="J117" s="31"/>
      <c r="K117" s="31"/>
      <c r="L117" s="31"/>
      <c r="M117" s="31" t="s">
        <v>61</v>
      </c>
      <c r="N117" s="31" t="s">
        <v>61</v>
      </c>
      <c r="O117" s="33" t="str">
        <f>VLOOKUP(B117,[1]PPTO!$I$6:$Q$103,8,0)</f>
        <v>NO</v>
      </c>
      <c r="P117" s="33" t="str">
        <f>VLOOKUP(B117,[1]PPTO!$I$6:$R$114,10,0)</f>
        <v>SI</v>
      </c>
      <c r="Q117" s="30" t="s">
        <v>408</v>
      </c>
      <c r="R117" s="31" t="str">
        <f>VLOOKUP(B117,[1]PPTO!$I$6:$T$103,12,0)</f>
        <v>Junior</v>
      </c>
      <c r="S117" s="31" t="s">
        <v>347</v>
      </c>
      <c r="T117" s="31" t="s">
        <v>347</v>
      </c>
      <c r="U117" s="34" t="s">
        <v>820</v>
      </c>
      <c r="V117" s="33" t="s">
        <v>87</v>
      </c>
      <c r="W117" s="35" t="s">
        <v>821</v>
      </c>
      <c r="X117" s="32" t="s">
        <v>822</v>
      </c>
      <c r="Y117" s="32"/>
      <c r="Z117" s="32" t="s">
        <v>822</v>
      </c>
      <c r="AA117" s="36">
        <v>14791</v>
      </c>
      <c r="AB117" s="54"/>
      <c r="AC117" s="55"/>
      <c r="AD117" s="40"/>
      <c r="AE117" s="40"/>
      <c r="AF117" s="40"/>
      <c r="AG117" s="40"/>
      <c r="AH117" s="40"/>
      <c r="AI117" s="40"/>
      <c r="AJ117" s="40"/>
      <c r="AK117" s="42"/>
      <c r="AL117" s="40"/>
      <c r="AM117" s="40"/>
      <c r="AN117" s="40"/>
      <c r="AO117" s="40"/>
      <c r="AP117" s="40"/>
      <c r="AQ117" s="40"/>
      <c r="AR117" s="40"/>
      <c r="AS117" s="40"/>
      <c r="AT117" s="40"/>
      <c r="AU117" s="40"/>
      <c r="AV117" s="40"/>
      <c r="AW117" s="40"/>
      <c r="AX117" s="40"/>
      <c r="AY117" s="40"/>
      <c r="AZ117" s="43"/>
      <c r="BA117" s="44" t="s">
        <v>823</v>
      </c>
      <c r="BB117" s="45"/>
      <c r="BC117" s="46" t="s">
        <v>136</v>
      </c>
      <c r="BD117" s="31" t="s">
        <v>77</v>
      </c>
      <c r="BE117" s="31" t="s">
        <v>77</v>
      </c>
      <c r="BF117" s="47" t="s">
        <v>824</v>
      </c>
      <c r="BG117" s="46"/>
      <c r="BH117" s="46"/>
      <c r="BI117" s="31" t="s">
        <v>117</v>
      </c>
      <c r="BJ117" s="31" t="s">
        <v>279</v>
      </c>
      <c r="BK117" s="57">
        <v>-28.63842</v>
      </c>
      <c r="BL117" s="57">
        <v>-71.063969999999998</v>
      </c>
      <c r="BM117" s="50" t="s">
        <v>83</v>
      </c>
      <c r="BN117" s="51" t="s">
        <v>825</v>
      </c>
      <c r="BO117" s="52"/>
    </row>
    <row r="118" spans="1:67" customFormat="1" ht="54" customHeight="1" x14ac:dyDescent="0.3">
      <c r="A118" s="28" t="str">
        <f>P118</f>
        <v>SI</v>
      </c>
      <c r="B118" s="29" t="s">
        <v>826</v>
      </c>
      <c r="C118" s="30" t="s">
        <v>61</v>
      </c>
      <c r="D118" s="31" t="s">
        <v>61</v>
      </c>
      <c r="E118" s="31" t="s">
        <v>61</v>
      </c>
      <c r="F118" s="31" t="s">
        <v>61</v>
      </c>
      <c r="G118" s="31" t="s">
        <v>61</v>
      </c>
      <c r="H118" s="31" t="s">
        <v>61</v>
      </c>
      <c r="I118" s="31" t="s">
        <v>61</v>
      </c>
      <c r="J118" s="31" t="s">
        <v>62</v>
      </c>
      <c r="K118" s="31" t="s">
        <v>62</v>
      </c>
      <c r="L118" s="31" t="s">
        <v>62</v>
      </c>
      <c r="M118" s="31" t="s">
        <v>61</v>
      </c>
      <c r="N118" s="31" t="s">
        <v>61</v>
      </c>
      <c r="O118" s="33" t="s">
        <v>61</v>
      </c>
      <c r="P118" s="33" t="str">
        <f>VLOOKUP(B118,[1]PPTO!$I$6:$R$114,10,0)</f>
        <v>SI</v>
      </c>
      <c r="Q118" s="30" t="s">
        <v>63</v>
      </c>
      <c r="R118" s="31" t="s">
        <v>64</v>
      </c>
      <c r="S118" s="31" t="s">
        <v>65</v>
      </c>
      <c r="T118" s="31" t="s">
        <v>827</v>
      </c>
      <c r="U118" s="34" t="s">
        <v>828</v>
      </c>
      <c r="V118" s="33" t="s">
        <v>63</v>
      </c>
      <c r="W118" s="35" t="s">
        <v>829</v>
      </c>
      <c r="X118" s="32" t="s">
        <v>132</v>
      </c>
      <c r="Y118" s="32" t="s">
        <v>70</v>
      </c>
      <c r="Z118" s="32" t="s">
        <v>146</v>
      </c>
      <c r="AA118" s="36"/>
      <c r="AB118" s="54" t="s">
        <v>830</v>
      </c>
      <c r="AC118" s="55" t="s">
        <v>831</v>
      </c>
      <c r="AD118" s="40"/>
      <c r="AE118" s="40"/>
      <c r="AF118" s="40"/>
      <c r="AG118" s="40"/>
      <c r="AH118" s="40"/>
      <c r="AI118" s="40">
        <v>1.034</v>
      </c>
      <c r="AJ118" s="40">
        <v>207.54</v>
      </c>
      <c r="AK118" s="42"/>
      <c r="AL118" s="40"/>
      <c r="AM118" s="40"/>
      <c r="AN118" s="40"/>
      <c r="AO118" s="40"/>
      <c r="AP118" s="40"/>
      <c r="AQ118" s="40"/>
      <c r="AR118" s="40"/>
      <c r="AS118" s="40"/>
      <c r="AT118" s="40"/>
      <c r="AU118" s="40"/>
      <c r="AV118" s="40"/>
      <c r="AW118" s="40"/>
      <c r="AX118" s="40"/>
      <c r="AY118" s="40"/>
      <c r="AZ118" s="43"/>
      <c r="BA118" s="44" t="s">
        <v>111</v>
      </c>
      <c r="BB118" s="45" t="s">
        <v>785</v>
      </c>
      <c r="BC118" s="46" t="s">
        <v>136</v>
      </c>
      <c r="BD118" s="31" t="s">
        <v>77</v>
      </c>
      <c r="BE118" s="31" t="s">
        <v>77</v>
      </c>
      <c r="BF118" s="47" t="s">
        <v>832</v>
      </c>
      <c r="BG118" s="46" t="s">
        <v>545</v>
      </c>
      <c r="BH118" s="46" t="s">
        <v>166</v>
      </c>
      <c r="BI118" s="31" t="s">
        <v>117</v>
      </c>
      <c r="BJ118" s="31" t="s">
        <v>118</v>
      </c>
      <c r="BK118" s="57">
        <v>-26.643059999999998</v>
      </c>
      <c r="BL118" s="57">
        <v>-69.165279999999996</v>
      </c>
      <c r="BM118" s="50" t="s">
        <v>83</v>
      </c>
      <c r="BN118" s="51" t="s">
        <v>833</v>
      </c>
      <c r="BO118" s="52" t="s">
        <v>834</v>
      </c>
    </row>
    <row r="119" spans="1:67" customFormat="1" ht="54" customHeight="1" x14ac:dyDescent="0.3">
      <c r="A119" s="28" t="str">
        <f>P119</f>
        <v>NO</v>
      </c>
      <c r="B119" s="29" t="s">
        <v>835</v>
      </c>
      <c r="C119" s="30"/>
      <c r="D119" s="31"/>
      <c r="E119" s="31"/>
      <c r="F119" s="31"/>
      <c r="G119" s="31"/>
      <c r="H119" s="31"/>
      <c r="I119" s="31"/>
      <c r="J119" s="31"/>
      <c r="K119" s="31" t="s">
        <v>62</v>
      </c>
      <c r="L119" s="31" t="s">
        <v>62</v>
      </c>
      <c r="M119" s="31" t="s">
        <v>61</v>
      </c>
      <c r="N119" s="31" t="s">
        <v>62</v>
      </c>
      <c r="O119" s="33" t="s">
        <v>61</v>
      </c>
      <c r="P119" s="33" t="s">
        <v>61</v>
      </c>
      <c r="Q119" s="30" t="s">
        <v>836</v>
      </c>
      <c r="R119" s="31" t="s">
        <v>493</v>
      </c>
      <c r="S119" s="34" t="s">
        <v>237</v>
      </c>
      <c r="T119" s="34"/>
      <c r="U119" s="34" t="s">
        <v>837</v>
      </c>
      <c r="V119" s="33" t="s">
        <v>836</v>
      </c>
      <c r="W119" s="35" t="s">
        <v>838</v>
      </c>
      <c r="X119" s="32" t="s">
        <v>422</v>
      </c>
      <c r="Y119" s="32" t="s">
        <v>839</v>
      </c>
      <c r="Z119" s="32" t="s">
        <v>840</v>
      </c>
      <c r="AA119" s="36"/>
      <c r="AB119" s="54"/>
      <c r="AC119" s="55"/>
      <c r="AD119" s="40"/>
      <c r="AE119" s="40"/>
      <c r="AF119" s="40"/>
      <c r="AG119" s="40"/>
      <c r="AH119" s="40"/>
      <c r="AI119" s="40"/>
      <c r="AJ119" s="40"/>
      <c r="AK119" s="42"/>
      <c r="AL119" s="40"/>
      <c r="AM119" s="40"/>
      <c r="AN119" s="40"/>
      <c r="AO119" s="40"/>
      <c r="AP119" s="40"/>
      <c r="AQ119" s="40"/>
      <c r="AR119" s="40"/>
      <c r="AS119" s="40"/>
      <c r="AT119" s="40"/>
      <c r="AU119" s="40"/>
      <c r="AV119" s="40"/>
      <c r="AW119" s="40"/>
      <c r="AX119" s="40"/>
      <c r="AY119" s="40"/>
      <c r="AZ119" s="43"/>
      <c r="BA119" s="46" t="s">
        <v>434</v>
      </c>
      <c r="BB119" s="45" t="s">
        <v>488</v>
      </c>
      <c r="BC119" s="46" t="s">
        <v>75</v>
      </c>
      <c r="BD119" s="31" t="s">
        <v>76</v>
      </c>
      <c r="BE119" s="31" t="s">
        <v>76</v>
      </c>
      <c r="BF119" s="47"/>
      <c r="BG119" s="46"/>
      <c r="BH119" s="46"/>
      <c r="BI119" s="31" t="s">
        <v>140</v>
      </c>
      <c r="BJ119" s="31" t="s">
        <v>317</v>
      </c>
      <c r="BK119" s="57">
        <v>-23.546109999999999</v>
      </c>
      <c r="BL119" s="57">
        <v>-68.399169999999998</v>
      </c>
      <c r="BM119" s="50" t="s">
        <v>83</v>
      </c>
      <c r="BN119" s="51"/>
      <c r="BO119" s="52" t="s">
        <v>841</v>
      </c>
    </row>
    <row r="120" spans="1:67" customFormat="1" ht="54" customHeight="1" x14ac:dyDescent="0.3">
      <c r="A120" s="28" t="str">
        <f>P120</f>
        <v>SI</v>
      </c>
      <c r="B120" s="29" t="s">
        <v>842</v>
      </c>
      <c r="C120" s="30" t="s">
        <v>61</v>
      </c>
      <c r="D120" s="31" t="s">
        <v>61</v>
      </c>
      <c r="E120" s="31" t="s">
        <v>61</v>
      </c>
      <c r="F120" s="31" t="s">
        <v>61</v>
      </c>
      <c r="G120" s="31" t="s">
        <v>61</v>
      </c>
      <c r="H120" s="31" t="s">
        <v>61</v>
      </c>
      <c r="I120" s="31" t="s">
        <v>62</v>
      </c>
      <c r="J120" s="31" t="s">
        <v>62</v>
      </c>
      <c r="K120" s="31" t="s">
        <v>62</v>
      </c>
      <c r="L120" s="31" t="s">
        <v>62</v>
      </c>
      <c r="M120" s="31" t="s">
        <v>62</v>
      </c>
      <c r="N120" s="31" t="s">
        <v>62</v>
      </c>
      <c r="O120" s="33" t="str">
        <f>VLOOKUP(B120,[1]PPTO!$I$6:$Q$103,8,0)</f>
        <v>SI</v>
      </c>
      <c r="P120" s="33" t="str">
        <f>VLOOKUP(B120,[1]PPTO!$I$6:$R$114,10,0)</f>
        <v>SI</v>
      </c>
      <c r="Q120" s="30" t="s">
        <v>91</v>
      </c>
      <c r="R120" s="31" t="s">
        <v>64</v>
      </c>
      <c r="S120" s="31" t="s">
        <v>106</v>
      </c>
      <c r="T120" s="31" t="s">
        <v>843</v>
      </c>
      <c r="U120" s="34"/>
      <c r="V120" s="33" t="s">
        <v>91</v>
      </c>
      <c r="W120" s="35" t="s">
        <v>844</v>
      </c>
      <c r="X120" s="32" t="s">
        <v>422</v>
      </c>
      <c r="Y120" s="32"/>
      <c r="Z120" s="32" t="s">
        <v>422</v>
      </c>
      <c r="AA120" s="36"/>
      <c r="AB120" s="54"/>
      <c r="AC120" s="55"/>
      <c r="AD120" s="40">
        <v>121</v>
      </c>
      <c r="AE120" s="40">
        <v>0.39</v>
      </c>
      <c r="AF120" s="40"/>
      <c r="AG120" s="40"/>
      <c r="AH120" s="40"/>
      <c r="AI120" s="40"/>
      <c r="AJ120" s="40">
        <v>2.0000000000000001E-4</v>
      </c>
      <c r="AK120" s="42"/>
      <c r="AL120" s="40"/>
      <c r="AM120" s="40"/>
      <c r="AN120" s="40"/>
      <c r="AO120" s="40">
        <v>1.1299999999999999E-2</v>
      </c>
      <c r="AP120" s="40"/>
      <c r="AQ120" s="40"/>
      <c r="AR120" s="40"/>
      <c r="AS120" s="40"/>
      <c r="AT120" s="40"/>
      <c r="AU120" s="40"/>
      <c r="AV120" s="40"/>
      <c r="AW120" s="40"/>
      <c r="AX120" s="40"/>
      <c r="AY120" s="40"/>
      <c r="AZ120" s="43"/>
      <c r="BA120" s="70" t="s">
        <v>434</v>
      </c>
      <c r="BB120" s="45" t="s">
        <v>488</v>
      </c>
      <c r="BC120" s="46" t="s">
        <v>113</v>
      </c>
      <c r="BD120" s="31" t="s">
        <v>77</v>
      </c>
      <c r="BE120" s="31" t="s">
        <v>77</v>
      </c>
      <c r="BF120" s="47" t="s">
        <v>845</v>
      </c>
      <c r="BG120" s="46" t="s">
        <v>221</v>
      </c>
      <c r="BH120" s="46" t="s">
        <v>613</v>
      </c>
      <c r="BI120" s="31" t="s">
        <v>140</v>
      </c>
      <c r="BJ120" s="31" t="s">
        <v>317</v>
      </c>
      <c r="BK120" s="57">
        <v>-23.117100000000001</v>
      </c>
      <c r="BL120" s="57">
        <v>-67.138909999999996</v>
      </c>
      <c r="BM120" s="50" t="s">
        <v>83</v>
      </c>
      <c r="BN120" s="51" t="s">
        <v>846</v>
      </c>
      <c r="BO120" s="52" t="s">
        <v>847</v>
      </c>
    </row>
    <row r="121" spans="1:67" customFormat="1" ht="54" customHeight="1" x14ac:dyDescent="0.3">
      <c r="A121" s="28"/>
      <c r="B121" s="29" t="s">
        <v>842</v>
      </c>
      <c r="C121" s="30" t="s">
        <v>61</v>
      </c>
      <c r="D121" s="31" t="s">
        <v>61</v>
      </c>
      <c r="E121" s="31" t="s">
        <v>61</v>
      </c>
      <c r="F121" s="31" t="s">
        <v>61</v>
      </c>
      <c r="G121" s="31" t="s">
        <v>61</v>
      </c>
      <c r="H121" s="31" t="s">
        <v>61</v>
      </c>
      <c r="I121" s="31" t="s">
        <v>62</v>
      </c>
      <c r="J121" s="31" t="s">
        <v>62</v>
      </c>
      <c r="K121" s="31" t="s">
        <v>62</v>
      </c>
      <c r="L121" s="31" t="s">
        <v>62</v>
      </c>
      <c r="M121" s="31" t="s">
        <v>62</v>
      </c>
      <c r="N121" s="31" t="s">
        <v>62</v>
      </c>
      <c r="O121" s="33" t="str">
        <f>VLOOKUP(B121,[1]PPTO!$I$6:$Q$103,8,0)</f>
        <v>SI</v>
      </c>
      <c r="P121" s="33" t="str">
        <f>VLOOKUP(B121,[1]PPTO!$I$6:$R$114,10,0)</f>
        <v>SI</v>
      </c>
      <c r="Q121" s="30" t="s">
        <v>91</v>
      </c>
      <c r="R121" s="31" t="s">
        <v>64</v>
      </c>
      <c r="S121" s="31" t="s">
        <v>106</v>
      </c>
      <c r="T121" s="31" t="s">
        <v>843</v>
      </c>
      <c r="U121" s="34"/>
      <c r="V121" s="33" t="s">
        <v>91</v>
      </c>
      <c r="W121" s="35" t="s">
        <v>848</v>
      </c>
      <c r="X121" s="32" t="s">
        <v>422</v>
      </c>
      <c r="Y121" s="32"/>
      <c r="Z121" s="32" t="s">
        <v>422</v>
      </c>
      <c r="AA121" s="36"/>
      <c r="AB121" s="54"/>
      <c r="AC121" s="55"/>
      <c r="AD121" s="40"/>
      <c r="AE121" s="40"/>
      <c r="AF121" s="40"/>
      <c r="AG121" s="40"/>
      <c r="AH121" s="40"/>
      <c r="AI121" s="40"/>
      <c r="AJ121" s="40"/>
      <c r="AK121" s="42"/>
      <c r="AL121" s="40"/>
      <c r="AM121" s="40"/>
      <c r="AN121" s="40"/>
      <c r="AO121" s="40"/>
      <c r="AP121" s="40"/>
      <c r="AQ121" s="40"/>
      <c r="AR121" s="40"/>
      <c r="AS121" s="40"/>
      <c r="AT121" s="40"/>
      <c r="AU121" s="40"/>
      <c r="AV121" s="40"/>
      <c r="AW121" s="40"/>
      <c r="AX121" s="40"/>
      <c r="AY121" s="40"/>
      <c r="AZ121" s="43"/>
      <c r="BA121" s="68" t="s">
        <v>434</v>
      </c>
      <c r="BB121" s="45" t="s">
        <v>488</v>
      </c>
      <c r="BC121" s="46" t="s">
        <v>113</v>
      </c>
      <c r="BD121" s="31" t="s">
        <v>77</v>
      </c>
      <c r="BE121" s="31" t="s">
        <v>77</v>
      </c>
      <c r="BF121" s="47" t="s">
        <v>849</v>
      </c>
      <c r="BG121" s="46" t="s">
        <v>221</v>
      </c>
      <c r="BH121" s="46" t="s">
        <v>613</v>
      </c>
      <c r="BI121" s="31" t="s">
        <v>140</v>
      </c>
      <c r="BJ121" s="31" t="s">
        <v>317</v>
      </c>
      <c r="BK121" s="57">
        <v>-23.021249999999998</v>
      </c>
      <c r="BL121" s="57">
        <v>-68.117220000000003</v>
      </c>
      <c r="BM121" s="50" t="s">
        <v>83</v>
      </c>
      <c r="BN121" s="51" t="s">
        <v>846</v>
      </c>
      <c r="BO121" s="52" t="s">
        <v>850</v>
      </c>
    </row>
    <row r="122" spans="1:67" customFormat="1" ht="54" customHeight="1" x14ac:dyDescent="0.3">
      <c r="A122" s="28"/>
      <c r="B122" s="29" t="s">
        <v>842</v>
      </c>
      <c r="C122" s="30" t="s">
        <v>61</v>
      </c>
      <c r="D122" s="31" t="s">
        <v>61</v>
      </c>
      <c r="E122" s="31" t="s">
        <v>61</v>
      </c>
      <c r="F122" s="31" t="s">
        <v>61</v>
      </c>
      <c r="G122" s="31" t="s">
        <v>61</v>
      </c>
      <c r="H122" s="31" t="s">
        <v>61</v>
      </c>
      <c r="I122" s="31" t="s">
        <v>62</v>
      </c>
      <c r="J122" s="31" t="s">
        <v>62</v>
      </c>
      <c r="K122" s="31" t="s">
        <v>62</v>
      </c>
      <c r="L122" s="31" t="s">
        <v>62</v>
      </c>
      <c r="M122" s="31" t="s">
        <v>62</v>
      </c>
      <c r="N122" s="31" t="s">
        <v>62</v>
      </c>
      <c r="O122" s="33" t="str">
        <f>VLOOKUP(B122,[1]PPTO!$I$6:$Q$103,8,0)</f>
        <v>SI</v>
      </c>
      <c r="P122" s="33" t="str">
        <f>VLOOKUP(B122,[1]PPTO!$I$6:$R$114,10,0)</f>
        <v>SI</v>
      </c>
      <c r="Q122" s="30" t="s">
        <v>91</v>
      </c>
      <c r="R122" s="31" t="s">
        <v>64</v>
      </c>
      <c r="S122" s="31" t="s">
        <v>106</v>
      </c>
      <c r="T122" s="31" t="s">
        <v>843</v>
      </c>
      <c r="U122" s="34"/>
      <c r="V122" s="33" t="s">
        <v>91</v>
      </c>
      <c r="W122" s="35" t="s">
        <v>851</v>
      </c>
      <c r="X122" s="32" t="s">
        <v>422</v>
      </c>
      <c r="Y122" s="32"/>
      <c r="Z122" s="32" t="s">
        <v>422</v>
      </c>
      <c r="AA122" s="36"/>
      <c r="AB122" s="54"/>
      <c r="AC122" s="55"/>
      <c r="AD122" s="40"/>
      <c r="AE122" s="40"/>
      <c r="AF122" s="40"/>
      <c r="AG122" s="40"/>
      <c r="AH122" s="40"/>
      <c r="AI122" s="40"/>
      <c r="AJ122" s="40"/>
      <c r="AK122" s="42"/>
      <c r="AL122" s="40"/>
      <c r="AM122" s="40"/>
      <c r="AN122" s="40"/>
      <c r="AO122" s="40"/>
      <c r="AP122" s="40"/>
      <c r="AQ122" s="40"/>
      <c r="AR122" s="40"/>
      <c r="AS122" s="40"/>
      <c r="AT122" s="40"/>
      <c r="AU122" s="40"/>
      <c r="AV122" s="40"/>
      <c r="AW122" s="40"/>
      <c r="AX122" s="40"/>
      <c r="AY122" s="40"/>
      <c r="AZ122" s="43"/>
      <c r="BA122" s="44" t="s">
        <v>434</v>
      </c>
      <c r="BB122" s="45" t="s">
        <v>488</v>
      </c>
      <c r="BC122" s="46" t="s">
        <v>136</v>
      </c>
      <c r="BD122" s="31" t="s">
        <v>77</v>
      </c>
      <c r="BE122" s="31" t="s">
        <v>77</v>
      </c>
      <c r="BF122" s="47" t="s">
        <v>852</v>
      </c>
      <c r="BG122" s="46" t="s">
        <v>221</v>
      </c>
      <c r="BH122" s="46" t="s">
        <v>613</v>
      </c>
      <c r="BI122" s="31" t="s">
        <v>140</v>
      </c>
      <c r="BJ122" s="31" t="s">
        <v>317</v>
      </c>
      <c r="BK122" s="57">
        <v>-21.195779999999999</v>
      </c>
      <c r="BL122" s="57">
        <v>-68.2761</v>
      </c>
      <c r="BM122" s="50" t="s">
        <v>83</v>
      </c>
      <c r="BN122" s="51" t="s">
        <v>846</v>
      </c>
      <c r="BO122" s="52" t="s">
        <v>853</v>
      </c>
    </row>
    <row r="123" spans="1:67" customFormat="1" ht="54" customHeight="1" x14ac:dyDescent="0.3">
      <c r="A123" s="28"/>
      <c r="B123" s="29" t="s">
        <v>842</v>
      </c>
      <c r="C123" s="30" t="s">
        <v>61</v>
      </c>
      <c r="D123" s="31" t="s">
        <v>61</v>
      </c>
      <c r="E123" s="31" t="s">
        <v>61</v>
      </c>
      <c r="F123" s="31" t="s">
        <v>61</v>
      </c>
      <c r="G123" s="31" t="s">
        <v>61</v>
      </c>
      <c r="H123" s="31" t="s">
        <v>61</v>
      </c>
      <c r="I123" s="31" t="s">
        <v>62</v>
      </c>
      <c r="J123" s="31" t="s">
        <v>62</v>
      </c>
      <c r="K123" s="31" t="s">
        <v>62</v>
      </c>
      <c r="L123" s="31" t="s">
        <v>62</v>
      </c>
      <c r="M123" s="31" t="s">
        <v>62</v>
      </c>
      <c r="N123" s="31" t="s">
        <v>62</v>
      </c>
      <c r="O123" s="33" t="str">
        <f>VLOOKUP(B123,[1]PPTO!$I$6:$Q$103,8,0)</f>
        <v>SI</v>
      </c>
      <c r="P123" s="33" t="str">
        <f>VLOOKUP(B123,[1]PPTO!$I$6:$R$114,10,0)</f>
        <v>SI</v>
      </c>
      <c r="Q123" s="30" t="s">
        <v>91</v>
      </c>
      <c r="R123" s="31" t="s">
        <v>64</v>
      </c>
      <c r="S123" s="31" t="s">
        <v>106</v>
      </c>
      <c r="T123" s="31" t="s">
        <v>843</v>
      </c>
      <c r="U123" s="34"/>
      <c r="V123" s="33" t="s">
        <v>91</v>
      </c>
      <c r="W123" s="35" t="s">
        <v>480</v>
      </c>
      <c r="X123" s="32" t="s">
        <v>69</v>
      </c>
      <c r="Y123" s="32" t="s">
        <v>218</v>
      </c>
      <c r="Z123" s="32" t="s">
        <v>854</v>
      </c>
      <c r="AA123" s="36"/>
      <c r="AB123" s="54"/>
      <c r="AC123" s="55"/>
      <c r="AD123" s="40"/>
      <c r="AE123" s="40"/>
      <c r="AF123" s="40"/>
      <c r="AG123" s="40"/>
      <c r="AH123" s="40"/>
      <c r="AI123" s="40"/>
      <c r="AJ123" s="40"/>
      <c r="AK123" s="42"/>
      <c r="AL123" s="40"/>
      <c r="AM123" s="40"/>
      <c r="AN123" s="40"/>
      <c r="AO123" s="40"/>
      <c r="AP123" s="40"/>
      <c r="AQ123" s="40"/>
      <c r="AR123" s="40"/>
      <c r="AS123" s="40"/>
      <c r="AT123" s="40"/>
      <c r="AU123" s="40"/>
      <c r="AV123" s="40"/>
      <c r="AW123" s="40"/>
      <c r="AX123" s="40"/>
      <c r="AY123" s="40"/>
      <c r="AZ123" s="43"/>
      <c r="BA123" s="44" t="s">
        <v>111</v>
      </c>
      <c r="BB123" s="45" t="s">
        <v>855</v>
      </c>
      <c r="BC123" s="46" t="s">
        <v>113</v>
      </c>
      <c r="BD123" s="31" t="s">
        <v>77</v>
      </c>
      <c r="BE123" s="31" t="s">
        <v>76</v>
      </c>
      <c r="BF123" s="47" t="s">
        <v>856</v>
      </c>
      <c r="BG123" s="46" t="s">
        <v>221</v>
      </c>
      <c r="BH123" s="46" t="s">
        <v>166</v>
      </c>
      <c r="BI123" s="31" t="s">
        <v>117</v>
      </c>
      <c r="BJ123" s="31" t="s">
        <v>325</v>
      </c>
      <c r="BK123" s="57">
        <v>-29.363</v>
      </c>
      <c r="BL123" s="57">
        <v>-70.387</v>
      </c>
      <c r="BM123" s="50" t="s">
        <v>83</v>
      </c>
      <c r="BN123" s="51" t="s">
        <v>846</v>
      </c>
      <c r="BO123" s="52" t="s">
        <v>857</v>
      </c>
    </row>
    <row r="124" spans="1:67" customFormat="1" ht="54" customHeight="1" x14ac:dyDescent="0.3">
      <c r="A124" s="28"/>
      <c r="B124" s="29" t="s">
        <v>842</v>
      </c>
      <c r="C124" s="30" t="s">
        <v>61</v>
      </c>
      <c r="D124" s="31" t="s">
        <v>61</v>
      </c>
      <c r="E124" s="31" t="s">
        <v>61</v>
      </c>
      <c r="F124" s="31" t="s">
        <v>61</v>
      </c>
      <c r="G124" s="31" t="s">
        <v>61</v>
      </c>
      <c r="H124" s="31" t="s">
        <v>61</v>
      </c>
      <c r="I124" s="31" t="s">
        <v>62</v>
      </c>
      <c r="J124" s="31" t="s">
        <v>62</v>
      </c>
      <c r="K124" s="31" t="s">
        <v>62</v>
      </c>
      <c r="L124" s="31" t="s">
        <v>62</v>
      </c>
      <c r="M124" s="31" t="s">
        <v>62</v>
      </c>
      <c r="N124" s="31" t="s">
        <v>62</v>
      </c>
      <c r="O124" s="33" t="str">
        <f>VLOOKUP(B124,[1]PPTO!$I$6:$Q$103,8,0)</f>
        <v>SI</v>
      </c>
      <c r="P124" s="33" t="str">
        <f>VLOOKUP(B124,[1]PPTO!$I$6:$R$114,10,0)</f>
        <v>SI</v>
      </c>
      <c r="Q124" s="30" t="s">
        <v>91</v>
      </c>
      <c r="R124" s="31" t="s">
        <v>64</v>
      </c>
      <c r="S124" s="31" t="s">
        <v>106</v>
      </c>
      <c r="T124" s="31" t="s">
        <v>843</v>
      </c>
      <c r="U124" s="34"/>
      <c r="V124" s="33" t="s">
        <v>91</v>
      </c>
      <c r="W124" s="35" t="s">
        <v>858</v>
      </c>
      <c r="X124" s="32" t="s">
        <v>69</v>
      </c>
      <c r="Y124" s="32" t="s">
        <v>218</v>
      </c>
      <c r="Z124" s="32" t="s">
        <v>854</v>
      </c>
      <c r="AA124" s="36"/>
      <c r="AB124" s="54"/>
      <c r="AC124" s="55"/>
      <c r="AD124" s="40"/>
      <c r="AE124" s="40"/>
      <c r="AF124" s="40"/>
      <c r="AG124" s="40"/>
      <c r="AH124" s="40"/>
      <c r="AI124" s="40"/>
      <c r="AJ124" s="40"/>
      <c r="AK124" s="42"/>
      <c r="AL124" s="40"/>
      <c r="AM124" s="40"/>
      <c r="AN124" s="40"/>
      <c r="AO124" s="40"/>
      <c r="AP124" s="40"/>
      <c r="AQ124" s="40"/>
      <c r="AR124" s="40"/>
      <c r="AS124" s="40"/>
      <c r="AT124" s="40"/>
      <c r="AU124" s="40"/>
      <c r="AV124" s="40"/>
      <c r="AW124" s="40"/>
      <c r="AX124" s="40"/>
      <c r="AY124" s="40"/>
      <c r="AZ124" s="43"/>
      <c r="BA124" s="44" t="s">
        <v>111</v>
      </c>
      <c r="BB124" s="45" t="s">
        <v>604</v>
      </c>
      <c r="BC124" s="46" t="s">
        <v>136</v>
      </c>
      <c r="BD124" s="31" t="s">
        <v>77</v>
      </c>
      <c r="BE124" s="31" t="s">
        <v>77</v>
      </c>
      <c r="BF124" s="47" t="s">
        <v>859</v>
      </c>
      <c r="BG124" s="46" t="s">
        <v>221</v>
      </c>
      <c r="BH124" s="46" t="s">
        <v>613</v>
      </c>
      <c r="BI124" s="31" t="s">
        <v>188</v>
      </c>
      <c r="BJ124" s="31" t="s">
        <v>366</v>
      </c>
      <c r="BK124" s="57">
        <v>-30.581029999999998</v>
      </c>
      <c r="BL124" s="57">
        <v>-70.649870000000007</v>
      </c>
      <c r="BM124" s="50" t="s">
        <v>83</v>
      </c>
      <c r="BN124" s="51" t="s">
        <v>846</v>
      </c>
      <c r="BO124" s="52"/>
    </row>
    <row r="125" spans="1:67" customFormat="1" ht="54" customHeight="1" x14ac:dyDescent="0.3">
      <c r="A125" s="28" t="str">
        <f>P125</f>
        <v>NO</v>
      </c>
      <c r="B125" s="29" t="s">
        <v>860</v>
      </c>
      <c r="C125" s="30"/>
      <c r="D125" s="31"/>
      <c r="E125" s="31"/>
      <c r="F125" s="31"/>
      <c r="G125" s="31"/>
      <c r="H125" s="31"/>
      <c r="I125" s="31"/>
      <c r="J125" s="31"/>
      <c r="K125" s="31" t="s">
        <v>105</v>
      </c>
      <c r="L125" s="31" t="s">
        <v>62</v>
      </c>
      <c r="M125" s="31" t="s">
        <v>61</v>
      </c>
      <c r="N125" s="31" t="s">
        <v>61</v>
      </c>
      <c r="O125" s="33" t="s">
        <v>61</v>
      </c>
      <c r="P125" s="33" t="s">
        <v>61</v>
      </c>
      <c r="Q125" s="30" t="s">
        <v>87</v>
      </c>
      <c r="R125" s="31" t="s">
        <v>64</v>
      </c>
      <c r="S125" s="31" t="s">
        <v>237</v>
      </c>
      <c r="T125" s="31"/>
      <c r="U125" s="34" t="s">
        <v>861</v>
      </c>
      <c r="V125" s="33" t="s">
        <v>87</v>
      </c>
      <c r="W125" s="35" t="s">
        <v>862</v>
      </c>
      <c r="X125" s="32" t="s">
        <v>422</v>
      </c>
      <c r="Y125" s="32"/>
      <c r="Z125" s="32" t="s">
        <v>422</v>
      </c>
      <c r="AA125" s="36"/>
      <c r="AB125" s="54"/>
      <c r="AC125" s="55"/>
      <c r="AD125" s="40"/>
      <c r="AE125" s="40"/>
      <c r="AF125" s="40"/>
      <c r="AG125" s="40"/>
      <c r="AH125" s="40"/>
      <c r="AI125" s="40"/>
      <c r="AJ125" s="40"/>
      <c r="AK125" s="42"/>
      <c r="AL125" s="40"/>
      <c r="AM125" s="40"/>
      <c r="AN125" s="40"/>
      <c r="AO125" s="40"/>
      <c r="AP125" s="40"/>
      <c r="AQ125" s="40"/>
      <c r="AR125" s="40"/>
      <c r="AS125" s="40"/>
      <c r="AT125" s="40"/>
      <c r="AU125" s="40"/>
      <c r="AV125" s="40"/>
      <c r="AW125" s="40"/>
      <c r="AX125" s="40"/>
      <c r="AY125" s="40"/>
      <c r="AZ125" s="43"/>
      <c r="BA125" s="44" t="s">
        <v>434</v>
      </c>
      <c r="BB125" s="45" t="s">
        <v>488</v>
      </c>
      <c r="BC125" s="46" t="s">
        <v>136</v>
      </c>
      <c r="BD125" s="31" t="s">
        <v>77</v>
      </c>
      <c r="BE125" s="31" t="s">
        <v>77</v>
      </c>
      <c r="BF125" s="47" t="s">
        <v>863</v>
      </c>
      <c r="BG125" s="46" t="s">
        <v>221</v>
      </c>
      <c r="BH125" s="46" t="s">
        <v>613</v>
      </c>
      <c r="BI125" s="31" t="s">
        <v>140</v>
      </c>
      <c r="BJ125" s="31" t="s">
        <v>317</v>
      </c>
      <c r="BK125" s="71">
        <v>-23.90146</v>
      </c>
      <c r="BL125" s="71">
        <v>-68.58717</v>
      </c>
      <c r="BM125" s="50" t="s">
        <v>83</v>
      </c>
      <c r="BN125" s="51" t="s">
        <v>846</v>
      </c>
      <c r="BO125" s="52" t="s">
        <v>864</v>
      </c>
    </row>
    <row r="126" spans="1:67" customFormat="1" ht="84" x14ac:dyDescent="0.3">
      <c r="A126" s="28" t="str">
        <f>P126</f>
        <v>SI</v>
      </c>
      <c r="B126" s="29" t="s">
        <v>865</v>
      </c>
      <c r="C126" s="30"/>
      <c r="D126" s="31"/>
      <c r="E126" s="31"/>
      <c r="F126" s="31"/>
      <c r="G126" s="31"/>
      <c r="H126" s="31"/>
      <c r="I126" s="31"/>
      <c r="J126" s="31"/>
      <c r="K126" s="31"/>
      <c r="L126" s="31"/>
      <c r="M126" s="31"/>
      <c r="N126" s="31"/>
      <c r="O126" s="33" t="s">
        <v>61</v>
      </c>
      <c r="P126" s="33" t="str">
        <f>VLOOKUP(B126,[1]PPTO!$I$6:$R$114,10,0)</f>
        <v>SI</v>
      </c>
      <c r="Q126" s="30" t="s">
        <v>63</v>
      </c>
      <c r="R126" s="31" t="s">
        <v>64</v>
      </c>
      <c r="S126" s="31" t="s">
        <v>106</v>
      </c>
      <c r="T126" s="31" t="s">
        <v>866</v>
      </c>
      <c r="U126" s="34"/>
      <c r="V126" s="33" t="s">
        <v>63</v>
      </c>
      <c r="W126" s="35" t="s">
        <v>867</v>
      </c>
      <c r="X126" s="32" t="s">
        <v>70</v>
      </c>
      <c r="Y126" s="32" t="s">
        <v>868</v>
      </c>
      <c r="Z126" s="32" t="s">
        <v>869</v>
      </c>
      <c r="AA126" s="36"/>
      <c r="AB126" s="54"/>
      <c r="AC126" s="55"/>
      <c r="AD126" s="40"/>
      <c r="AE126" s="40"/>
      <c r="AF126" s="40"/>
      <c r="AG126" s="40"/>
      <c r="AH126" s="40"/>
      <c r="AI126" s="40"/>
      <c r="AJ126" s="40"/>
      <c r="AK126" s="42"/>
      <c r="AL126" s="40"/>
      <c r="AM126" s="40"/>
      <c r="AN126" s="40"/>
      <c r="AO126" s="40"/>
      <c r="AP126" s="40"/>
      <c r="AQ126" s="40"/>
      <c r="AR126" s="40"/>
      <c r="AS126" s="40"/>
      <c r="AT126" s="40"/>
      <c r="AU126" s="40"/>
      <c r="AV126" s="40"/>
      <c r="AW126" s="40"/>
      <c r="AX126" s="40"/>
      <c r="AY126" s="40"/>
      <c r="AZ126" s="43"/>
      <c r="BA126" s="44" t="s">
        <v>73</v>
      </c>
      <c r="BB126" s="45"/>
      <c r="BC126" s="46" t="s">
        <v>136</v>
      </c>
      <c r="BD126" s="31" t="s">
        <v>77</v>
      </c>
      <c r="BE126" s="31" t="s">
        <v>76</v>
      </c>
      <c r="BF126" s="47" t="s">
        <v>870</v>
      </c>
      <c r="BG126" s="46"/>
      <c r="BH126" s="46"/>
      <c r="BI126" s="31" t="s">
        <v>117</v>
      </c>
      <c r="BJ126" s="31" t="s">
        <v>118</v>
      </c>
      <c r="BK126" s="57">
        <v>-27.88082</v>
      </c>
      <c r="BL126" s="57">
        <v>-70.779129999999995</v>
      </c>
      <c r="BM126" s="50" t="s">
        <v>83</v>
      </c>
      <c r="BN126" s="51" t="s">
        <v>871</v>
      </c>
      <c r="BO126" s="52" t="s">
        <v>872</v>
      </c>
    </row>
    <row r="127" spans="1:67" customFormat="1" ht="91.5" customHeight="1" x14ac:dyDescent="0.3">
      <c r="A127" s="28"/>
      <c r="B127" s="29" t="s">
        <v>865</v>
      </c>
      <c r="C127" s="30"/>
      <c r="D127" s="31"/>
      <c r="E127" s="31"/>
      <c r="F127" s="31"/>
      <c r="G127" s="31"/>
      <c r="H127" s="31"/>
      <c r="I127" s="31"/>
      <c r="J127" s="31"/>
      <c r="K127" s="31"/>
      <c r="L127" s="31"/>
      <c r="M127" s="31"/>
      <c r="N127" s="31"/>
      <c r="O127" s="33" t="s">
        <v>61</v>
      </c>
      <c r="P127" s="33" t="str">
        <f>VLOOKUP(B127,[1]PPTO!$I$6:$R$114,10,0)</f>
        <v>SI</v>
      </c>
      <c r="Q127" s="30" t="s">
        <v>63</v>
      </c>
      <c r="R127" s="31" t="s">
        <v>64</v>
      </c>
      <c r="S127" s="31" t="s">
        <v>106</v>
      </c>
      <c r="T127" s="31" t="s">
        <v>866</v>
      </c>
      <c r="U127" s="34"/>
      <c r="V127" s="33" t="s">
        <v>63</v>
      </c>
      <c r="W127" s="35" t="s">
        <v>873</v>
      </c>
      <c r="X127" s="32" t="s">
        <v>69</v>
      </c>
      <c r="Y127" s="32"/>
      <c r="Z127" s="32" t="s">
        <v>69</v>
      </c>
      <c r="AA127" s="36"/>
      <c r="AB127" s="54"/>
      <c r="AC127" s="55"/>
      <c r="AD127" s="40"/>
      <c r="AE127" s="40"/>
      <c r="AF127" s="40"/>
      <c r="AG127" s="40"/>
      <c r="AH127" s="40"/>
      <c r="AI127" s="40"/>
      <c r="AJ127" s="40"/>
      <c r="AK127" s="42"/>
      <c r="AL127" s="40"/>
      <c r="AM127" s="40"/>
      <c r="AN127" s="40"/>
      <c r="AO127" s="40"/>
      <c r="AP127" s="40"/>
      <c r="AQ127" s="40"/>
      <c r="AR127" s="40"/>
      <c r="AS127" s="40"/>
      <c r="AT127" s="40"/>
      <c r="AU127" s="40"/>
      <c r="AV127" s="40"/>
      <c r="AW127" s="40"/>
      <c r="AX127" s="40"/>
      <c r="AY127" s="40"/>
      <c r="AZ127" s="43"/>
      <c r="BA127" s="44" t="s">
        <v>73</v>
      </c>
      <c r="BB127" s="45"/>
      <c r="BC127" s="46" t="s">
        <v>113</v>
      </c>
      <c r="BD127" s="31" t="s">
        <v>77</v>
      </c>
      <c r="BE127" s="31" t="s">
        <v>76</v>
      </c>
      <c r="BF127" s="47"/>
      <c r="BG127" s="46"/>
      <c r="BH127" s="46"/>
      <c r="BI127" s="31" t="s">
        <v>117</v>
      </c>
      <c r="BJ127" s="31"/>
      <c r="BK127" s="57"/>
      <c r="BL127" s="57"/>
      <c r="BM127" s="50"/>
      <c r="BN127" s="51" t="s">
        <v>871</v>
      </c>
      <c r="BO127" s="52" t="s">
        <v>874</v>
      </c>
    </row>
    <row r="128" spans="1:67" customFormat="1" ht="91.5" customHeight="1" x14ac:dyDescent="0.3">
      <c r="A128" s="28" t="str">
        <f>P128</f>
        <v>SI</v>
      </c>
      <c r="B128" s="29" t="s">
        <v>875</v>
      </c>
      <c r="C128" s="30" t="s">
        <v>62</v>
      </c>
      <c r="D128" s="31" t="s">
        <v>62</v>
      </c>
      <c r="E128" s="31" t="s">
        <v>62</v>
      </c>
      <c r="F128" s="31" t="s">
        <v>62</v>
      </c>
      <c r="G128" s="31" t="s">
        <v>62</v>
      </c>
      <c r="H128" s="31" t="s">
        <v>62</v>
      </c>
      <c r="I128" s="31" t="s">
        <v>62</v>
      </c>
      <c r="J128" s="31" t="s">
        <v>62</v>
      </c>
      <c r="K128" s="31" t="s">
        <v>62</v>
      </c>
      <c r="L128" s="31" t="s">
        <v>62</v>
      </c>
      <c r="M128" s="31" t="s">
        <v>62</v>
      </c>
      <c r="N128" s="31" t="s">
        <v>62</v>
      </c>
      <c r="O128" s="33" t="str">
        <f>VLOOKUP(B128,[1]PPTO!$I$6:$Q$103,8,0)</f>
        <v>SI</v>
      </c>
      <c r="P128" s="33" t="str">
        <f>VLOOKUP(B128,[1]PPTO!$I$6:$R$114,10,0)</f>
        <v>SI</v>
      </c>
      <c r="Q128" s="30" t="s">
        <v>91</v>
      </c>
      <c r="R128" s="31" t="s">
        <v>64</v>
      </c>
      <c r="S128" s="31" t="s">
        <v>106</v>
      </c>
      <c r="T128" s="31" t="s">
        <v>876</v>
      </c>
      <c r="U128" s="34"/>
      <c r="V128" s="33" t="s">
        <v>91</v>
      </c>
      <c r="W128" s="35" t="s">
        <v>877</v>
      </c>
      <c r="X128" s="32" t="s">
        <v>69</v>
      </c>
      <c r="Y128" s="32" t="s">
        <v>878</v>
      </c>
      <c r="Z128" s="32" t="s">
        <v>879</v>
      </c>
      <c r="AA128" s="36"/>
      <c r="AB128" s="54"/>
      <c r="AC128" s="55"/>
      <c r="AD128" s="40">
        <v>69.5</v>
      </c>
      <c r="AE128" s="40"/>
      <c r="AF128" s="40"/>
      <c r="AG128" s="40"/>
      <c r="AH128" s="40"/>
      <c r="AI128" s="40">
        <v>0.40699999999999997</v>
      </c>
      <c r="AJ128" s="40"/>
      <c r="AK128" s="42"/>
      <c r="AL128" s="40"/>
      <c r="AM128" s="40"/>
      <c r="AN128" s="40"/>
      <c r="AO128" s="40"/>
      <c r="AP128" s="40"/>
      <c r="AQ128" s="40"/>
      <c r="AR128" s="40"/>
      <c r="AS128" s="40"/>
      <c r="AT128" s="40"/>
      <c r="AU128" s="40"/>
      <c r="AV128" s="40"/>
      <c r="AW128" s="40"/>
      <c r="AX128" s="40"/>
      <c r="AY128" s="40"/>
      <c r="AZ128" s="43"/>
      <c r="BA128" s="44" t="s">
        <v>124</v>
      </c>
      <c r="BB128" s="45" t="s">
        <v>343</v>
      </c>
      <c r="BC128" s="46" t="s">
        <v>75</v>
      </c>
      <c r="BD128" s="31" t="s">
        <v>77</v>
      </c>
      <c r="BE128" s="31" t="s">
        <v>77</v>
      </c>
      <c r="BF128" s="47" t="s">
        <v>880</v>
      </c>
      <c r="BG128" s="46" t="s">
        <v>545</v>
      </c>
      <c r="BH128" s="46" t="s">
        <v>166</v>
      </c>
      <c r="BI128" s="31" t="s">
        <v>243</v>
      </c>
      <c r="BJ128" s="31" t="s">
        <v>881</v>
      </c>
      <c r="BK128" s="57">
        <v>-32.411960000000001</v>
      </c>
      <c r="BL128" s="57">
        <v>-70.430319999999995</v>
      </c>
      <c r="BM128" s="50" t="s">
        <v>83</v>
      </c>
      <c r="BN128" s="51" t="s">
        <v>882</v>
      </c>
      <c r="BO128" s="52" t="s">
        <v>883</v>
      </c>
    </row>
    <row r="129" spans="1:67" customFormat="1" ht="91.5" customHeight="1" x14ac:dyDescent="0.3">
      <c r="A129" s="28" t="str">
        <f>P129</f>
        <v>NO</v>
      </c>
      <c r="B129" s="29" t="s">
        <v>884</v>
      </c>
      <c r="C129" s="30"/>
      <c r="D129" s="31"/>
      <c r="E129" s="31"/>
      <c r="F129" s="31"/>
      <c r="G129" s="31"/>
      <c r="H129" s="31"/>
      <c r="I129" s="31"/>
      <c r="J129" s="31"/>
      <c r="K129" s="31" t="s">
        <v>61</v>
      </c>
      <c r="L129" s="31" t="s">
        <v>61</v>
      </c>
      <c r="M129" s="31" t="s">
        <v>61</v>
      </c>
      <c r="N129" s="31" t="s">
        <v>61</v>
      </c>
      <c r="O129" s="33" t="s">
        <v>61</v>
      </c>
      <c r="P129" s="33" t="s">
        <v>61</v>
      </c>
      <c r="Q129" s="30" t="s">
        <v>63</v>
      </c>
      <c r="R129" s="31" t="s">
        <v>64</v>
      </c>
      <c r="S129" s="34" t="s">
        <v>65</v>
      </c>
      <c r="T129" s="34" t="s">
        <v>885</v>
      </c>
      <c r="U129" s="34"/>
      <c r="V129" s="33" t="s">
        <v>63</v>
      </c>
      <c r="W129" s="35" t="s">
        <v>886</v>
      </c>
      <c r="X129" s="32" t="s">
        <v>422</v>
      </c>
      <c r="Y129" s="32"/>
      <c r="Z129" s="32" t="s">
        <v>422</v>
      </c>
      <c r="AA129" s="36"/>
      <c r="AB129" s="54"/>
      <c r="AC129" s="55"/>
      <c r="AD129" s="40"/>
      <c r="AE129" s="40"/>
      <c r="AF129" s="40"/>
      <c r="AG129" s="40"/>
      <c r="AH129" s="40"/>
      <c r="AI129" s="40"/>
      <c r="AJ129" s="40"/>
      <c r="AK129" s="42"/>
      <c r="AL129" s="40"/>
      <c r="AM129" s="40"/>
      <c r="AN129" s="40"/>
      <c r="AO129" s="40"/>
      <c r="AP129" s="40"/>
      <c r="AQ129" s="40"/>
      <c r="AR129" s="40"/>
      <c r="AS129" s="40"/>
      <c r="AT129" s="40"/>
      <c r="AU129" s="40"/>
      <c r="AV129" s="40"/>
      <c r="AW129" s="40"/>
      <c r="AX129" s="40"/>
      <c r="AY129" s="40"/>
      <c r="AZ129" s="43"/>
      <c r="BA129" s="44" t="s">
        <v>487</v>
      </c>
      <c r="BB129" s="45" t="s">
        <v>488</v>
      </c>
      <c r="BC129" s="46" t="s">
        <v>75</v>
      </c>
      <c r="BD129" s="31" t="s">
        <v>77</v>
      </c>
      <c r="BE129" s="31" t="s">
        <v>77</v>
      </c>
      <c r="BF129" s="47" t="s">
        <v>887</v>
      </c>
      <c r="BG129" s="46" t="s">
        <v>221</v>
      </c>
      <c r="BH129" s="46" t="s">
        <v>166</v>
      </c>
      <c r="BI129" s="31" t="s">
        <v>151</v>
      </c>
      <c r="BJ129" s="31" t="s">
        <v>888</v>
      </c>
      <c r="BK129" s="57">
        <v>-21.41874</v>
      </c>
      <c r="BL129" s="57" t="s">
        <v>889</v>
      </c>
      <c r="BM129" s="50" t="s">
        <v>83</v>
      </c>
      <c r="BN129" s="51" t="s">
        <v>890</v>
      </c>
      <c r="BO129" s="52" t="s">
        <v>891</v>
      </c>
    </row>
    <row r="130" spans="1:67" customFormat="1" ht="91.5" customHeight="1" x14ac:dyDescent="0.3">
      <c r="A130" s="28" t="str">
        <f>P130</f>
        <v>NO</v>
      </c>
      <c r="B130" s="29" t="s">
        <v>892</v>
      </c>
      <c r="C130" s="30"/>
      <c r="D130" s="31"/>
      <c r="E130" s="31"/>
      <c r="F130" s="31"/>
      <c r="G130" s="31"/>
      <c r="H130" s="31"/>
      <c r="I130" s="31"/>
      <c r="J130" s="31"/>
      <c r="K130" s="31"/>
      <c r="L130" s="31"/>
      <c r="M130" s="31"/>
      <c r="N130" s="31"/>
      <c r="O130" s="33" t="s">
        <v>61</v>
      </c>
      <c r="P130" s="33" t="s">
        <v>61</v>
      </c>
      <c r="Q130" s="30" t="s">
        <v>87</v>
      </c>
      <c r="R130" s="31" t="s">
        <v>64</v>
      </c>
      <c r="S130" s="31" t="s">
        <v>347</v>
      </c>
      <c r="T130" s="31"/>
      <c r="U130" s="34" t="s">
        <v>893</v>
      </c>
      <c r="V130" s="33" t="s">
        <v>87</v>
      </c>
      <c r="W130" s="35" t="s">
        <v>894</v>
      </c>
      <c r="X130" s="32" t="s">
        <v>69</v>
      </c>
      <c r="Y130" s="32"/>
      <c r="Z130" s="32" t="s">
        <v>69</v>
      </c>
      <c r="AA130" s="36"/>
      <c r="AB130" s="54"/>
      <c r="AC130" s="55"/>
      <c r="AD130" s="40"/>
      <c r="AE130" s="40">
        <v>0.79</v>
      </c>
      <c r="AF130" s="40"/>
      <c r="AG130" s="40"/>
      <c r="AH130" s="40"/>
      <c r="AI130" s="40"/>
      <c r="AJ130" s="40"/>
      <c r="AK130" s="42"/>
      <c r="AL130" s="40"/>
      <c r="AM130" s="40"/>
      <c r="AN130" s="40"/>
      <c r="AO130" s="40"/>
      <c r="AP130" s="40"/>
      <c r="AQ130" s="40"/>
      <c r="AR130" s="40"/>
      <c r="AS130" s="40"/>
      <c r="AT130" s="40"/>
      <c r="AU130" s="40"/>
      <c r="AV130" s="40"/>
      <c r="AW130" s="40"/>
      <c r="AX130" s="40"/>
      <c r="AY130" s="40"/>
      <c r="AZ130" s="43"/>
      <c r="BA130" s="44" t="s">
        <v>124</v>
      </c>
      <c r="BB130" s="45"/>
      <c r="BC130" s="46" t="s">
        <v>113</v>
      </c>
      <c r="BD130" s="31" t="s">
        <v>77</v>
      </c>
      <c r="BE130" s="31" t="s">
        <v>76</v>
      </c>
      <c r="BF130" s="47"/>
      <c r="BG130" s="46"/>
      <c r="BH130" s="46"/>
      <c r="BI130" s="31" t="s">
        <v>140</v>
      </c>
      <c r="BJ130" s="31"/>
      <c r="BK130" s="57"/>
      <c r="BL130" s="57"/>
      <c r="BM130" s="50"/>
      <c r="BN130" s="51"/>
      <c r="BO130" s="52" t="s">
        <v>895</v>
      </c>
    </row>
    <row r="131" spans="1:67" customFormat="1" ht="166.5" customHeight="1" x14ac:dyDescent="0.3">
      <c r="A131" s="28"/>
      <c r="B131" s="29" t="s">
        <v>892</v>
      </c>
      <c r="C131" s="30"/>
      <c r="D131" s="31"/>
      <c r="E131" s="31"/>
      <c r="F131" s="31"/>
      <c r="G131" s="31"/>
      <c r="H131" s="31"/>
      <c r="I131" s="31"/>
      <c r="J131" s="31"/>
      <c r="K131" s="31"/>
      <c r="L131" s="31"/>
      <c r="M131" s="53"/>
      <c r="N131" s="31"/>
      <c r="O131" s="33" t="s">
        <v>61</v>
      </c>
      <c r="P131" s="33" t="s">
        <v>61</v>
      </c>
      <c r="Q131" s="30" t="s">
        <v>87</v>
      </c>
      <c r="R131" s="31" t="s">
        <v>64</v>
      </c>
      <c r="S131" s="31" t="s">
        <v>347</v>
      </c>
      <c r="T131" s="31"/>
      <c r="U131" s="34" t="s">
        <v>896</v>
      </c>
      <c r="V131" s="33" t="s">
        <v>87</v>
      </c>
      <c r="W131" s="35" t="s">
        <v>897</v>
      </c>
      <c r="X131" s="32" t="s">
        <v>69</v>
      </c>
      <c r="Y131" s="32"/>
      <c r="Z131" s="32" t="s">
        <v>69</v>
      </c>
      <c r="AA131" s="36"/>
      <c r="AB131" s="54"/>
      <c r="AC131" s="55"/>
      <c r="AD131" s="40"/>
      <c r="AE131" s="40"/>
      <c r="AF131" s="40"/>
      <c r="AG131" s="40"/>
      <c r="AH131" s="40"/>
      <c r="AI131" s="40"/>
      <c r="AJ131" s="40"/>
      <c r="AK131" s="42"/>
      <c r="AL131" s="40"/>
      <c r="AM131" s="40"/>
      <c r="AN131" s="40"/>
      <c r="AO131" s="40"/>
      <c r="AP131" s="40"/>
      <c r="AQ131" s="40"/>
      <c r="AR131" s="40"/>
      <c r="AS131" s="40"/>
      <c r="AT131" s="40"/>
      <c r="AU131" s="40"/>
      <c r="AV131" s="40"/>
      <c r="AW131" s="40"/>
      <c r="AX131" s="40"/>
      <c r="AY131" s="40"/>
      <c r="AZ131" s="43"/>
      <c r="BA131" s="44" t="s">
        <v>124</v>
      </c>
      <c r="BB131" s="45"/>
      <c r="BC131" s="46" t="s">
        <v>136</v>
      </c>
      <c r="BD131" s="31" t="s">
        <v>77</v>
      </c>
      <c r="BE131" s="31" t="s">
        <v>76</v>
      </c>
      <c r="BF131" s="47" t="s">
        <v>898</v>
      </c>
      <c r="BG131" s="46" t="s">
        <v>899</v>
      </c>
      <c r="BH131" s="46"/>
      <c r="BI131" s="31" t="s">
        <v>117</v>
      </c>
      <c r="BJ131" s="31"/>
      <c r="BK131" s="57" t="s">
        <v>900</v>
      </c>
      <c r="BL131" s="57">
        <v>-69.799989999999994</v>
      </c>
      <c r="BM131" s="50" t="s">
        <v>83</v>
      </c>
      <c r="BN131" s="51" t="s">
        <v>901</v>
      </c>
      <c r="BO131" s="52" t="s">
        <v>902</v>
      </c>
    </row>
    <row r="132" spans="1:67" customFormat="1" ht="54" customHeight="1" x14ac:dyDescent="0.3">
      <c r="A132" s="28" t="str">
        <f>P132</f>
        <v>SI</v>
      </c>
      <c r="B132" s="29" t="s">
        <v>903</v>
      </c>
      <c r="C132" s="30" t="s">
        <v>62</v>
      </c>
      <c r="D132" s="31" t="s">
        <v>62</v>
      </c>
      <c r="E132" s="31" t="s">
        <v>62</v>
      </c>
      <c r="F132" s="31" t="s">
        <v>62</v>
      </c>
      <c r="G132" s="31" t="s">
        <v>62</v>
      </c>
      <c r="H132" s="31" t="s">
        <v>61</v>
      </c>
      <c r="I132" s="31" t="s">
        <v>62</v>
      </c>
      <c r="J132" s="31" t="s">
        <v>62</v>
      </c>
      <c r="K132" s="31" t="s">
        <v>62</v>
      </c>
      <c r="L132" s="31" t="s">
        <v>62</v>
      </c>
      <c r="M132" s="53" t="s">
        <v>62</v>
      </c>
      <c r="N132" s="31" t="s">
        <v>62</v>
      </c>
      <c r="O132" s="33" t="str">
        <f>VLOOKUP(B132,[1]PPTO!$I$6:$Q$103,8,0)</f>
        <v>SI</v>
      </c>
      <c r="P132" s="33" t="str">
        <f>VLOOKUP(B132,[1]PPTO!$I$6:$R$114,10,0)</f>
        <v>SI</v>
      </c>
      <c r="Q132" s="30" t="s">
        <v>91</v>
      </c>
      <c r="R132" s="31" t="s">
        <v>64</v>
      </c>
      <c r="S132" s="31" t="s">
        <v>88</v>
      </c>
      <c r="T132" s="31" t="s">
        <v>904</v>
      </c>
      <c r="U132" s="34"/>
      <c r="V132" s="33" t="s">
        <v>91</v>
      </c>
      <c r="W132" s="35" t="s">
        <v>905</v>
      </c>
      <c r="X132" s="32" t="s">
        <v>69</v>
      </c>
      <c r="Y132" s="32"/>
      <c r="Z132" s="32" t="s">
        <v>69</v>
      </c>
      <c r="AA132" s="36">
        <v>5840</v>
      </c>
      <c r="AB132" s="54"/>
      <c r="AC132" s="55"/>
      <c r="AD132" s="40"/>
      <c r="AE132" s="40">
        <v>0.89</v>
      </c>
      <c r="AF132" s="40"/>
      <c r="AG132" s="40"/>
      <c r="AH132" s="40"/>
      <c r="AI132" s="40"/>
      <c r="AJ132" s="40"/>
      <c r="AK132" s="42"/>
      <c r="AL132" s="40"/>
      <c r="AM132" s="40"/>
      <c r="AN132" s="40"/>
      <c r="AO132" s="40"/>
      <c r="AP132" s="40"/>
      <c r="AQ132" s="40"/>
      <c r="AR132" s="40"/>
      <c r="AS132" s="40"/>
      <c r="AT132" s="40"/>
      <c r="AU132" s="40"/>
      <c r="AV132" s="40"/>
      <c r="AW132" s="40"/>
      <c r="AX132" s="40"/>
      <c r="AY132" s="40"/>
      <c r="AZ132" s="43"/>
      <c r="BA132" s="44" t="s">
        <v>73</v>
      </c>
      <c r="BB132" s="45" t="s">
        <v>906</v>
      </c>
      <c r="BC132" s="46" t="s">
        <v>75</v>
      </c>
      <c r="BD132" s="31" t="s">
        <v>77</v>
      </c>
      <c r="BE132" s="31" t="s">
        <v>77</v>
      </c>
      <c r="BF132" s="47" t="s">
        <v>907</v>
      </c>
      <c r="BG132" s="46" t="s">
        <v>177</v>
      </c>
      <c r="BH132" s="46" t="s">
        <v>139</v>
      </c>
      <c r="BI132" s="31" t="s">
        <v>140</v>
      </c>
      <c r="BJ132" s="31" t="s">
        <v>140</v>
      </c>
      <c r="BK132" s="57">
        <v>-23.189039999999999</v>
      </c>
      <c r="BL132" s="57">
        <v>-70.223519999999994</v>
      </c>
      <c r="BM132" s="50" t="s">
        <v>83</v>
      </c>
      <c r="BN132" s="51" t="s">
        <v>908</v>
      </c>
      <c r="BO132" s="52" t="s">
        <v>909</v>
      </c>
    </row>
    <row r="133" spans="1:67" customFormat="1" ht="54" customHeight="1" x14ac:dyDescent="0.3">
      <c r="A133" s="28"/>
      <c r="B133" s="29" t="s">
        <v>903</v>
      </c>
      <c r="C133" s="30" t="s">
        <v>62</v>
      </c>
      <c r="D133" s="31" t="s">
        <v>62</v>
      </c>
      <c r="E133" s="31" t="s">
        <v>62</v>
      </c>
      <c r="F133" s="31" t="s">
        <v>62</v>
      </c>
      <c r="G133" s="31" t="s">
        <v>62</v>
      </c>
      <c r="H133" s="31" t="s">
        <v>62</v>
      </c>
      <c r="I133" s="31" t="s">
        <v>61</v>
      </c>
      <c r="J133" s="31" t="s">
        <v>62</v>
      </c>
      <c r="K133" s="31" t="s">
        <v>62</v>
      </c>
      <c r="L133" s="31" t="s">
        <v>62</v>
      </c>
      <c r="M133" s="53" t="s">
        <v>62</v>
      </c>
      <c r="N133" s="31" t="s">
        <v>62</v>
      </c>
      <c r="O133" s="33" t="str">
        <f>VLOOKUP(B133,[1]PPTO!$I$6:$Q$103,8,0)</f>
        <v>SI</v>
      </c>
      <c r="P133" s="33" t="str">
        <f>VLOOKUP(B133,[1]PPTO!$I$6:$R$114,10,0)</f>
        <v>SI</v>
      </c>
      <c r="Q133" s="30" t="s">
        <v>91</v>
      </c>
      <c r="R133" s="31" t="s">
        <v>64</v>
      </c>
      <c r="S133" s="31" t="s">
        <v>88</v>
      </c>
      <c r="T133" s="31" t="s">
        <v>904</v>
      </c>
      <c r="U133" s="34"/>
      <c r="V133" s="33" t="s">
        <v>91</v>
      </c>
      <c r="W133" s="35" t="s">
        <v>910</v>
      </c>
      <c r="X133" s="32" t="s">
        <v>681</v>
      </c>
      <c r="Y133" s="32" t="s">
        <v>174</v>
      </c>
      <c r="Z133" s="32" t="s">
        <v>911</v>
      </c>
      <c r="AA133" s="36">
        <v>2800</v>
      </c>
      <c r="AB133" s="54"/>
      <c r="AC133" s="55"/>
      <c r="AD133" s="40"/>
      <c r="AE133" s="40"/>
      <c r="AF133" s="40"/>
      <c r="AG133" s="40"/>
      <c r="AH133" s="40"/>
      <c r="AI133" s="40"/>
      <c r="AJ133" s="40"/>
      <c r="AK133" s="42"/>
      <c r="AL133" s="40"/>
      <c r="AM133" s="40"/>
      <c r="AN133" s="40"/>
      <c r="AO133" s="40"/>
      <c r="AP133" s="40"/>
      <c r="AQ133" s="40"/>
      <c r="AR133" s="40"/>
      <c r="AS133" s="40"/>
      <c r="AT133" s="40"/>
      <c r="AU133" s="40"/>
      <c r="AV133" s="40"/>
      <c r="AW133" s="40"/>
      <c r="AX133" s="40"/>
      <c r="AY133" s="40"/>
      <c r="AZ133" s="43"/>
      <c r="BA133" s="44" t="s">
        <v>73</v>
      </c>
      <c r="BB133" s="45" t="s">
        <v>221</v>
      </c>
      <c r="BC133" s="46" t="s">
        <v>136</v>
      </c>
      <c r="BD133" s="31" t="s">
        <v>76</v>
      </c>
      <c r="BE133" s="31" t="s">
        <v>76</v>
      </c>
      <c r="BF133" s="47" t="s">
        <v>912</v>
      </c>
      <c r="BG133" s="46" t="s">
        <v>177</v>
      </c>
      <c r="BH133" s="46" t="s">
        <v>139</v>
      </c>
      <c r="BI133" s="31" t="s">
        <v>117</v>
      </c>
      <c r="BJ133" s="31" t="s">
        <v>389</v>
      </c>
      <c r="BK133" s="57">
        <v>-26.16667</v>
      </c>
      <c r="BL133" s="57">
        <v>-70.5</v>
      </c>
      <c r="BM133" s="50" t="s">
        <v>83</v>
      </c>
      <c r="BN133" s="51" t="s">
        <v>908</v>
      </c>
      <c r="BO133" s="52"/>
    </row>
    <row r="134" spans="1:67" customFormat="1" ht="54" customHeight="1" x14ac:dyDescent="0.3">
      <c r="A134" s="28"/>
      <c r="B134" s="29" t="s">
        <v>903</v>
      </c>
      <c r="C134" s="30" t="s">
        <v>62</v>
      </c>
      <c r="D134" s="31" t="s">
        <v>62</v>
      </c>
      <c r="E134" s="31" t="s">
        <v>62</v>
      </c>
      <c r="F134" s="31" t="s">
        <v>62</v>
      </c>
      <c r="G134" s="31" t="s">
        <v>62</v>
      </c>
      <c r="H134" s="31" t="s">
        <v>62</v>
      </c>
      <c r="I134" s="31" t="s">
        <v>61</v>
      </c>
      <c r="J134" s="31" t="s">
        <v>62</v>
      </c>
      <c r="K134" s="31" t="s">
        <v>62</v>
      </c>
      <c r="L134" s="31" t="s">
        <v>62</v>
      </c>
      <c r="M134" s="32" t="s">
        <v>62</v>
      </c>
      <c r="N134" s="32" t="s">
        <v>62</v>
      </c>
      <c r="O134" s="33" t="str">
        <f>VLOOKUP(B134,[1]PPTO!$I$6:$Q$103,8,0)</f>
        <v>SI</v>
      </c>
      <c r="P134" s="33" t="str">
        <f>VLOOKUP(B134,[1]PPTO!$I$6:$R$114,10,0)</f>
        <v>SI</v>
      </c>
      <c r="Q134" s="30" t="s">
        <v>91</v>
      </c>
      <c r="R134" s="31" t="s">
        <v>64</v>
      </c>
      <c r="S134" s="31" t="s">
        <v>88</v>
      </c>
      <c r="T134" s="31" t="s">
        <v>904</v>
      </c>
      <c r="U134" s="34"/>
      <c r="V134" s="33" t="s">
        <v>91</v>
      </c>
      <c r="W134" s="35" t="s">
        <v>913</v>
      </c>
      <c r="X134" s="32" t="s">
        <v>69</v>
      </c>
      <c r="Y134" s="32" t="s">
        <v>878</v>
      </c>
      <c r="Z134" s="32" t="s">
        <v>879</v>
      </c>
      <c r="AA134" s="36"/>
      <c r="AB134" s="54"/>
      <c r="AC134" s="55"/>
      <c r="AD134" s="40"/>
      <c r="AE134" s="40"/>
      <c r="AF134" s="40"/>
      <c r="AG134" s="40"/>
      <c r="AH134" s="40"/>
      <c r="AI134" s="40"/>
      <c r="AJ134" s="40"/>
      <c r="AK134" s="42"/>
      <c r="AL134" s="40"/>
      <c r="AM134" s="40"/>
      <c r="AN134" s="40"/>
      <c r="AO134" s="40"/>
      <c r="AP134" s="40"/>
      <c r="AQ134" s="40"/>
      <c r="AR134" s="40"/>
      <c r="AS134" s="40"/>
      <c r="AT134" s="40"/>
      <c r="AU134" s="40"/>
      <c r="AV134" s="40"/>
      <c r="AW134" s="40"/>
      <c r="AX134" s="40"/>
      <c r="AY134" s="40"/>
      <c r="AZ134" s="43"/>
      <c r="BA134" s="44" t="s">
        <v>124</v>
      </c>
      <c r="BB134" s="45" t="s">
        <v>914</v>
      </c>
      <c r="BC134" s="46" t="s">
        <v>136</v>
      </c>
      <c r="BD134" s="31" t="s">
        <v>77</v>
      </c>
      <c r="BE134" s="31" t="s">
        <v>77</v>
      </c>
      <c r="BF134" s="47" t="s">
        <v>915</v>
      </c>
      <c r="BG134" s="46" t="s">
        <v>221</v>
      </c>
      <c r="BH134" s="46" t="s">
        <v>178</v>
      </c>
      <c r="BI134" s="31" t="s">
        <v>332</v>
      </c>
      <c r="BJ134" s="31" t="s">
        <v>916</v>
      </c>
      <c r="BK134" s="57">
        <v>-35.730849999999997</v>
      </c>
      <c r="BL134" s="57">
        <v>-71.871359999999996</v>
      </c>
      <c r="BM134" s="50" t="s">
        <v>83</v>
      </c>
      <c r="BN134" s="51" t="s">
        <v>908</v>
      </c>
      <c r="BO134" s="52"/>
    </row>
    <row r="135" spans="1:67" customFormat="1" ht="54" customHeight="1" x14ac:dyDescent="0.3">
      <c r="A135" s="28"/>
      <c r="B135" s="29" t="s">
        <v>903</v>
      </c>
      <c r="C135" s="30" t="s">
        <v>62</v>
      </c>
      <c r="D135" s="31" t="s">
        <v>62</v>
      </c>
      <c r="E135" s="31" t="s">
        <v>62</v>
      </c>
      <c r="F135" s="31" t="s">
        <v>62</v>
      </c>
      <c r="G135" s="31" t="s">
        <v>62</v>
      </c>
      <c r="H135" s="31" t="s">
        <v>62</v>
      </c>
      <c r="I135" s="31" t="s">
        <v>62</v>
      </c>
      <c r="J135" s="31" t="s">
        <v>62</v>
      </c>
      <c r="K135" s="31" t="s">
        <v>62</v>
      </c>
      <c r="L135" s="31" t="s">
        <v>62</v>
      </c>
      <c r="M135" s="31" t="s">
        <v>62</v>
      </c>
      <c r="N135" s="31" t="s">
        <v>62</v>
      </c>
      <c r="O135" s="33" t="str">
        <f>VLOOKUP(B135,[1]PPTO!$I$6:$Q$103,8,0)</f>
        <v>SI</v>
      </c>
      <c r="P135" s="33" t="str">
        <f>VLOOKUP(B135,[1]PPTO!$I$6:$R$114,10,0)</f>
        <v>SI</v>
      </c>
      <c r="Q135" s="30" t="s">
        <v>91</v>
      </c>
      <c r="R135" s="31" t="s">
        <v>64</v>
      </c>
      <c r="S135" s="31" t="s">
        <v>88</v>
      </c>
      <c r="T135" s="31" t="s">
        <v>904</v>
      </c>
      <c r="U135" s="34" t="s">
        <v>917</v>
      </c>
      <c r="V135" s="33" t="s">
        <v>91</v>
      </c>
      <c r="W135" s="35" t="s">
        <v>918</v>
      </c>
      <c r="X135" s="32" t="s">
        <v>69</v>
      </c>
      <c r="Y135" s="32"/>
      <c r="Z135" s="32" t="s">
        <v>69</v>
      </c>
      <c r="AA135" s="36"/>
      <c r="AB135" s="54"/>
      <c r="AC135" s="55"/>
      <c r="AD135" s="40"/>
      <c r="AE135" s="40"/>
      <c r="AF135" s="40"/>
      <c r="AG135" s="40"/>
      <c r="AH135" s="40"/>
      <c r="AI135" s="40"/>
      <c r="AJ135" s="40"/>
      <c r="AK135" s="42"/>
      <c r="AL135" s="40"/>
      <c r="AM135" s="40"/>
      <c r="AN135" s="40"/>
      <c r="AO135" s="40"/>
      <c r="AP135" s="40"/>
      <c r="AQ135" s="40"/>
      <c r="AR135" s="40"/>
      <c r="AS135" s="40"/>
      <c r="AT135" s="40"/>
      <c r="AU135" s="40"/>
      <c r="AV135" s="40"/>
      <c r="AW135" s="40"/>
      <c r="AX135" s="40"/>
      <c r="AY135" s="40"/>
      <c r="AZ135" s="43"/>
      <c r="BA135" s="44" t="s">
        <v>124</v>
      </c>
      <c r="BB135" s="45" t="s">
        <v>919</v>
      </c>
      <c r="BC135" s="46" t="s">
        <v>136</v>
      </c>
      <c r="BD135" s="31" t="s">
        <v>76</v>
      </c>
      <c r="BE135" s="31" t="s">
        <v>76</v>
      </c>
      <c r="BF135" s="47" t="s">
        <v>920</v>
      </c>
      <c r="BG135" s="46" t="s">
        <v>221</v>
      </c>
      <c r="BH135" s="46" t="s">
        <v>178</v>
      </c>
      <c r="BI135" s="31" t="s">
        <v>140</v>
      </c>
      <c r="BJ135" s="31" t="s">
        <v>140</v>
      </c>
      <c r="BK135" s="57">
        <v>-23.366669999999999</v>
      </c>
      <c r="BL135" s="57">
        <v>-70.283330000000007</v>
      </c>
      <c r="BM135" s="50" t="s">
        <v>83</v>
      </c>
      <c r="BN135" s="51" t="s">
        <v>908</v>
      </c>
      <c r="BO135" s="52"/>
    </row>
    <row r="136" spans="1:67" customFormat="1" ht="54" customHeight="1" x14ac:dyDescent="0.3">
      <c r="A136" s="28" t="str">
        <f>P136</f>
        <v>NO</v>
      </c>
      <c r="B136" s="29" t="s">
        <v>921</v>
      </c>
      <c r="C136" s="30" t="s">
        <v>61</v>
      </c>
      <c r="D136" s="31" t="s">
        <v>61</v>
      </c>
      <c r="E136" s="31" t="s">
        <v>61</v>
      </c>
      <c r="F136" s="31" t="s">
        <v>61</v>
      </c>
      <c r="G136" s="31" t="s">
        <v>61</v>
      </c>
      <c r="H136" s="31" t="s">
        <v>61</v>
      </c>
      <c r="I136" s="31" t="s">
        <v>61</v>
      </c>
      <c r="J136" s="31" t="s">
        <v>61</v>
      </c>
      <c r="K136" s="31" t="s">
        <v>61</v>
      </c>
      <c r="L136" s="31" t="s">
        <v>61</v>
      </c>
      <c r="M136" s="31" t="s">
        <v>61</v>
      </c>
      <c r="N136" s="31" t="s">
        <v>61</v>
      </c>
      <c r="O136" s="33" t="s">
        <v>61</v>
      </c>
      <c r="P136" s="33" t="s">
        <v>61</v>
      </c>
      <c r="Q136" s="30" t="s">
        <v>87</v>
      </c>
      <c r="R136" s="31" t="s">
        <v>922</v>
      </c>
      <c r="S136" s="31" t="s">
        <v>237</v>
      </c>
      <c r="T136" s="31"/>
      <c r="U136" s="34"/>
      <c r="V136" s="33" t="s">
        <v>87</v>
      </c>
      <c r="W136" s="35" t="s">
        <v>923</v>
      </c>
      <c r="X136" s="32" t="s">
        <v>69</v>
      </c>
      <c r="Y136" s="32" t="s">
        <v>924</v>
      </c>
      <c r="Z136" s="32" t="s">
        <v>622</v>
      </c>
      <c r="AA136" s="36"/>
      <c r="AB136" s="54"/>
      <c r="AC136" s="55"/>
      <c r="AD136" s="40">
        <v>60</v>
      </c>
      <c r="AE136" s="40"/>
      <c r="AF136" s="40"/>
      <c r="AG136" s="40"/>
      <c r="AH136" s="40"/>
      <c r="AI136" s="40"/>
      <c r="AJ136" s="40"/>
      <c r="AK136" s="42"/>
      <c r="AL136" s="40"/>
      <c r="AM136" s="40"/>
      <c r="AN136" s="40"/>
      <c r="AO136" s="40"/>
      <c r="AP136" s="40"/>
      <c r="AQ136" s="40"/>
      <c r="AR136" s="40"/>
      <c r="AS136" s="40"/>
      <c r="AT136" s="40"/>
      <c r="AU136" s="40"/>
      <c r="AV136" s="40"/>
      <c r="AW136" s="40"/>
      <c r="AX136" s="40"/>
      <c r="AY136" s="40">
        <v>0.17199999999999999</v>
      </c>
      <c r="AZ136" s="43">
        <v>1.19</v>
      </c>
      <c r="BA136" s="44" t="s">
        <v>124</v>
      </c>
      <c r="BB136" s="45" t="s">
        <v>482</v>
      </c>
      <c r="BC136" s="46" t="s">
        <v>136</v>
      </c>
      <c r="BD136" s="31" t="s">
        <v>77</v>
      </c>
      <c r="BE136" s="31" t="s">
        <v>77</v>
      </c>
      <c r="BF136" s="47" t="s">
        <v>925</v>
      </c>
      <c r="BG136" s="46" t="s">
        <v>138</v>
      </c>
      <c r="BH136" s="46" t="s">
        <v>166</v>
      </c>
      <c r="BI136" s="31" t="s">
        <v>117</v>
      </c>
      <c r="BJ136" s="31" t="s">
        <v>118</v>
      </c>
      <c r="BK136" s="56">
        <v>-27.386279999999999</v>
      </c>
      <c r="BL136" s="56">
        <v>-69.839439999999996</v>
      </c>
      <c r="BM136" s="50" t="s">
        <v>83</v>
      </c>
      <c r="BN136" s="51" t="s">
        <v>926</v>
      </c>
      <c r="BO136" s="52"/>
    </row>
    <row r="137" spans="1:67" customFormat="1" ht="54" customHeight="1" x14ac:dyDescent="0.3">
      <c r="A137" s="28"/>
      <c r="B137" s="29" t="s">
        <v>921</v>
      </c>
      <c r="C137" s="30" t="s">
        <v>61</v>
      </c>
      <c r="D137" s="31" t="s">
        <v>61</v>
      </c>
      <c r="E137" s="31" t="s">
        <v>61</v>
      </c>
      <c r="F137" s="31" t="s">
        <v>61</v>
      </c>
      <c r="G137" s="31" t="s">
        <v>61</v>
      </c>
      <c r="H137" s="31" t="s">
        <v>61</v>
      </c>
      <c r="I137" s="31" t="s">
        <v>61</v>
      </c>
      <c r="J137" s="31" t="s">
        <v>61</v>
      </c>
      <c r="K137" s="31" t="s">
        <v>61</v>
      </c>
      <c r="L137" s="31" t="s">
        <v>61</v>
      </c>
      <c r="M137" s="31" t="s">
        <v>61</v>
      </c>
      <c r="N137" s="31" t="s">
        <v>61</v>
      </c>
      <c r="O137" s="33" t="s">
        <v>61</v>
      </c>
      <c r="P137" s="33" t="s">
        <v>61</v>
      </c>
      <c r="Q137" s="30" t="s">
        <v>87</v>
      </c>
      <c r="R137" s="31" t="s">
        <v>922</v>
      </c>
      <c r="S137" s="31" t="s">
        <v>237</v>
      </c>
      <c r="T137" s="31"/>
      <c r="U137" s="34"/>
      <c r="V137" s="33" t="s">
        <v>87</v>
      </c>
      <c r="W137" s="35" t="s">
        <v>927</v>
      </c>
      <c r="X137" s="32" t="s">
        <v>69</v>
      </c>
      <c r="Y137" s="32" t="s">
        <v>218</v>
      </c>
      <c r="Z137" s="32" t="s">
        <v>854</v>
      </c>
      <c r="AA137" s="36">
        <v>3890</v>
      </c>
      <c r="AB137" s="54"/>
      <c r="AC137" s="55"/>
      <c r="AD137" s="40"/>
      <c r="AE137" s="40"/>
      <c r="AF137" s="40"/>
      <c r="AG137" s="40"/>
      <c r="AH137" s="40"/>
      <c r="AI137" s="40"/>
      <c r="AJ137" s="40"/>
      <c r="AK137" s="42"/>
      <c r="AL137" s="40"/>
      <c r="AM137" s="40"/>
      <c r="AN137" s="40"/>
      <c r="AO137" s="40"/>
      <c r="AP137" s="40"/>
      <c r="AQ137" s="40"/>
      <c r="AR137" s="40"/>
      <c r="AS137" s="40"/>
      <c r="AT137" s="40"/>
      <c r="AU137" s="40"/>
      <c r="AV137" s="40"/>
      <c r="AW137" s="40"/>
      <c r="AX137" s="40"/>
      <c r="AY137" s="40"/>
      <c r="AZ137" s="43"/>
      <c r="BA137" s="44" t="s">
        <v>124</v>
      </c>
      <c r="BB137" s="45"/>
      <c r="BC137" s="46" t="s">
        <v>136</v>
      </c>
      <c r="BD137" s="31" t="s">
        <v>77</v>
      </c>
      <c r="BE137" s="31" t="s">
        <v>77</v>
      </c>
      <c r="BF137" s="47" t="s">
        <v>928</v>
      </c>
      <c r="BG137" s="46" t="s">
        <v>221</v>
      </c>
      <c r="BH137" s="46" t="s">
        <v>613</v>
      </c>
      <c r="BI137" s="31" t="s">
        <v>294</v>
      </c>
      <c r="BJ137" s="31" t="s">
        <v>929</v>
      </c>
      <c r="BK137" s="56">
        <v>-32.195999999999998</v>
      </c>
      <c r="BL137" s="56" t="s">
        <v>930</v>
      </c>
      <c r="BM137" s="50" t="s">
        <v>83</v>
      </c>
      <c r="BN137" s="51" t="s">
        <v>926</v>
      </c>
      <c r="BO137" s="52" t="s">
        <v>931</v>
      </c>
    </row>
    <row r="138" spans="1:67" customFormat="1" ht="54" customHeight="1" x14ac:dyDescent="0.3">
      <c r="A138" s="28"/>
      <c r="B138" s="29" t="s">
        <v>921</v>
      </c>
      <c r="C138" s="30" t="s">
        <v>61</v>
      </c>
      <c r="D138" s="31" t="s">
        <v>61</v>
      </c>
      <c r="E138" s="31" t="s">
        <v>61</v>
      </c>
      <c r="F138" s="31" t="s">
        <v>61</v>
      </c>
      <c r="G138" s="31" t="s">
        <v>61</v>
      </c>
      <c r="H138" s="31" t="s">
        <v>61</v>
      </c>
      <c r="I138" s="31" t="s">
        <v>61</v>
      </c>
      <c r="J138" s="31" t="s">
        <v>61</v>
      </c>
      <c r="K138" s="31" t="s">
        <v>61</v>
      </c>
      <c r="L138" s="31" t="s">
        <v>61</v>
      </c>
      <c r="M138" s="31" t="s">
        <v>61</v>
      </c>
      <c r="N138" s="31" t="s">
        <v>61</v>
      </c>
      <c r="O138" s="33" t="s">
        <v>61</v>
      </c>
      <c r="P138" s="33" t="s">
        <v>61</v>
      </c>
      <c r="Q138" s="30" t="s">
        <v>87</v>
      </c>
      <c r="R138" s="31" t="s">
        <v>922</v>
      </c>
      <c r="S138" s="31" t="s">
        <v>237</v>
      </c>
      <c r="T138" s="31"/>
      <c r="U138" s="34"/>
      <c r="V138" s="33" t="s">
        <v>87</v>
      </c>
      <c r="W138" s="35" t="s">
        <v>932</v>
      </c>
      <c r="X138" s="32" t="s">
        <v>69</v>
      </c>
      <c r="Y138" s="32" t="s">
        <v>654</v>
      </c>
      <c r="Z138" s="32" t="s">
        <v>933</v>
      </c>
      <c r="AA138" s="36">
        <v>4500</v>
      </c>
      <c r="AB138" s="54"/>
      <c r="AC138" s="55"/>
      <c r="AD138" s="40"/>
      <c r="AE138" s="40"/>
      <c r="AF138" s="40"/>
      <c r="AG138" s="40"/>
      <c r="AH138" s="40"/>
      <c r="AI138" s="40"/>
      <c r="AJ138" s="40"/>
      <c r="AK138" s="42"/>
      <c r="AL138" s="40"/>
      <c r="AM138" s="40"/>
      <c r="AN138" s="40"/>
      <c r="AO138" s="40"/>
      <c r="AP138" s="40"/>
      <c r="AQ138" s="40"/>
      <c r="AR138" s="40"/>
      <c r="AS138" s="40"/>
      <c r="AT138" s="40"/>
      <c r="AU138" s="40"/>
      <c r="AV138" s="40"/>
      <c r="AW138" s="40"/>
      <c r="AX138" s="40"/>
      <c r="AY138" s="40"/>
      <c r="AZ138" s="43"/>
      <c r="BA138" s="44" t="s">
        <v>124</v>
      </c>
      <c r="BB138" s="45" t="s">
        <v>221</v>
      </c>
      <c r="BC138" s="46" t="s">
        <v>136</v>
      </c>
      <c r="BD138" s="31" t="s">
        <v>77</v>
      </c>
      <c r="BE138" s="31" t="s">
        <v>76</v>
      </c>
      <c r="BF138" s="47" t="s">
        <v>934</v>
      </c>
      <c r="BG138" s="46" t="s">
        <v>221</v>
      </c>
      <c r="BH138" s="46" t="s">
        <v>613</v>
      </c>
      <c r="BI138" s="31" t="s">
        <v>117</v>
      </c>
      <c r="BJ138" s="31" t="s">
        <v>118</v>
      </c>
      <c r="BK138" s="48"/>
      <c r="BL138" s="48"/>
      <c r="BM138" s="50"/>
      <c r="BN138" s="51" t="s">
        <v>926</v>
      </c>
      <c r="BO138" s="52"/>
    </row>
    <row r="139" spans="1:67" customFormat="1" ht="54" customHeight="1" x14ac:dyDescent="0.3">
      <c r="A139" s="28"/>
      <c r="B139" s="29" t="s">
        <v>921</v>
      </c>
      <c r="C139" s="30" t="s">
        <v>61</v>
      </c>
      <c r="D139" s="31" t="s">
        <v>61</v>
      </c>
      <c r="E139" s="31" t="s">
        <v>61</v>
      </c>
      <c r="F139" s="31" t="s">
        <v>61</v>
      </c>
      <c r="G139" s="31" t="s">
        <v>61</v>
      </c>
      <c r="H139" s="31" t="s">
        <v>61</v>
      </c>
      <c r="I139" s="31" t="s">
        <v>61</v>
      </c>
      <c r="J139" s="31" t="s">
        <v>61</v>
      </c>
      <c r="K139" s="31" t="s">
        <v>61</v>
      </c>
      <c r="L139" s="31" t="s">
        <v>61</v>
      </c>
      <c r="M139" s="31" t="s">
        <v>61</v>
      </c>
      <c r="N139" s="31" t="s">
        <v>61</v>
      </c>
      <c r="O139" s="33" t="s">
        <v>61</v>
      </c>
      <c r="P139" s="33" t="s">
        <v>61</v>
      </c>
      <c r="Q139" s="30" t="s">
        <v>87</v>
      </c>
      <c r="R139" s="31" t="s">
        <v>922</v>
      </c>
      <c r="S139" s="31" t="s">
        <v>237</v>
      </c>
      <c r="T139" s="31"/>
      <c r="U139" s="34"/>
      <c r="V139" s="33" t="s">
        <v>87</v>
      </c>
      <c r="W139" s="35" t="s">
        <v>935</v>
      </c>
      <c r="X139" s="32" t="s">
        <v>69</v>
      </c>
      <c r="Y139" s="32" t="s">
        <v>654</v>
      </c>
      <c r="Z139" s="32" t="s">
        <v>933</v>
      </c>
      <c r="AA139" s="36">
        <v>2000</v>
      </c>
      <c r="AB139" s="54"/>
      <c r="AC139" s="55"/>
      <c r="AD139" s="40"/>
      <c r="AE139" s="40"/>
      <c r="AF139" s="40"/>
      <c r="AG139" s="40"/>
      <c r="AH139" s="40"/>
      <c r="AI139" s="40"/>
      <c r="AJ139" s="40"/>
      <c r="AK139" s="42"/>
      <c r="AL139" s="40"/>
      <c r="AM139" s="40"/>
      <c r="AN139" s="40"/>
      <c r="AO139" s="40"/>
      <c r="AP139" s="40"/>
      <c r="AQ139" s="40"/>
      <c r="AR139" s="40"/>
      <c r="AS139" s="40"/>
      <c r="AT139" s="40"/>
      <c r="AU139" s="40"/>
      <c r="AV139" s="40"/>
      <c r="AW139" s="40"/>
      <c r="AX139" s="40"/>
      <c r="AY139" s="40"/>
      <c r="AZ139" s="43"/>
      <c r="BA139" s="44" t="s">
        <v>574</v>
      </c>
      <c r="BB139" s="45" t="s">
        <v>221</v>
      </c>
      <c r="BC139" s="46" t="s">
        <v>136</v>
      </c>
      <c r="BD139" s="31" t="s">
        <v>76</v>
      </c>
      <c r="BE139" s="31" t="s">
        <v>76</v>
      </c>
      <c r="BF139" s="47" t="s">
        <v>936</v>
      </c>
      <c r="BG139" s="46" t="s">
        <v>221</v>
      </c>
      <c r="BH139" s="46" t="s">
        <v>613</v>
      </c>
      <c r="BI139" s="31" t="s">
        <v>117</v>
      </c>
      <c r="BJ139" s="31" t="s">
        <v>118</v>
      </c>
      <c r="BK139" s="48"/>
      <c r="BL139" s="48"/>
      <c r="BM139" s="50"/>
      <c r="BN139" s="51" t="s">
        <v>926</v>
      </c>
      <c r="BO139" s="52"/>
    </row>
    <row r="140" spans="1:67" customFormat="1" ht="54" customHeight="1" x14ac:dyDescent="0.3">
      <c r="A140" s="28"/>
      <c r="B140" s="29" t="s">
        <v>921</v>
      </c>
      <c r="C140" s="30" t="s">
        <v>61</v>
      </c>
      <c r="D140" s="31" t="s">
        <v>61</v>
      </c>
      <c r="E140" s="31" t="s">
        <v>61</v>
      </c>
      <c r="F140" s="31" t="s">
        <v>61</v>
      </c>
      <c r="G140" s="31" t="s">
        <v>61</v>
      </c>
      <c r="H140" s="31" t="s">
        <v>61</v>
      </c>
      <c r="I140" s="31" t="s">
        <v>61</v>
      </c>
      <c r="J140" s="31" t="s">
        <v>61</v>
      </c>
      <c r="K140" s="31" t="s">
        <v>61</v>
      </c>
      <c r="L140" s="31" t="s">
        <v>61</v>
      </c>
      <c r="M140" s="31" t="s">
        <v>61</v>
      </c>
      <c r="N140" s="31" t="s">
        <v>61</v>
      </c>
      <c r="O140" s="33" t="s">
        <v>61</v>
      </c>
      <c r="P140" s="33" t="s">
        <v>61</v>
      </c>
      <c r="Q140" s="30" t="s">
        <v>87</v>
      </c>
      <c r="R140" s="31" t="s">
        <v>922</v>
      </c>
      <c r="S140" s="31" t="s">
        <v>237</v>
      </c>
      <c r="T140" s="31"/>
      <c r="U140" s="34"/>
      <c r="V140" s="33" t="s">
        <v>87</v>
      </c>
      <c r="W140" s="35" t="s">
        <v>937</v>
      </c>
      <c r="X140" s="32" t="s">
        <v>69</v>
      </c>
      <c r="Y140" s="32" t="s">
        <v>654</v>
      </c>
      <c r="Z140" s="32" t="s">
        <v>933</v>
      </c>
      <c r="AA140" s="36">
        <v>5000</v>
      </c>
      <c r="AB140" s="54"/>
      <c r="AC140" s="55"/>
      <c r="AD140" s="40"/>
      <c r="AE140" s="40"/>
      <c r="AF140" s="40"/>
      <c r="AG140" s="40"/>
      <c r="AH140" s="40"/>
      <c r="AI140" s="40"/>
      <c r="AJ140" s="40"/>
      <c r="AK140" s="42"/>
      <c r="AL140" s="40"/>
      <c r="AM140" s="40"/>
      <c r="AN140" s="40"/>
      <c r="AO140" s="40"/>
      <c r="AP140" s="40"/>
      <c r="AQ140" s="40"/>
      <c r="AR140" s="40"/>
      <c r="AS140" s="40"/>
      <c r="AT140" s="40"/>
      <c r="AU140" s="40"/>
      <c r="AV140" s="40"/>
      <c r="AW140" s="40"/>
      <c r="AX140" s="40"/>
      <c r="AY140" s="40"/>
      <c r="AZ140" s="43"/>
      <c r="BA140" s="44" t="s">
        <v>574</v>
      </c>
      <c r="BB140" s="45" t="s">
        <v>221</v>
      </c>
      <c r="BC140" s="46" t="s">
        <v>136</v>
      </c>
      <c r="BD140" s="31" t="s">
        <v>76</v>
      </c>
      <c r="BE140" s="31" t="s">
        <v>76</v>
      </c>
      <c r="BF140" s="47" t="s">
        <v>938</v>
      </c>
      <c r="BG140" s="46" t="s">
        <v>221</v>
      </c>
      <c r="BH140" s="46" t="s">
        <v>613</v>
      </c>
      <c r="BI140" s="31" t="s">
        <v>117</v>
      </c>
      <c r="BJ140" s="31" t="s">
        <v>118</v>
      </c>
      <c r="BK140" s="48"/>
      <c r="BL140" s="48"/>
      <c r="BM140" s="50"/>
      <c r="BN140" s="51" t="s">
        <v>926</v>
      </c>
      <c r="BO140" s="52"/>
    </row>
    <row r="141" spans="1:67" customFormat="1" ht="54" customHeight="1" x14ac:dyDescent="0.3">
      <c r="A141" s="28"/>
      <c r="B141" s="29" t="s">
        <v>921</v>
      </c>
      <c r="C141" s="30" t="s">
        <v>61</v>
      </c>
      <c r="D141" s="31" t="s">
        <v>61</v>
      </c>
      <c r="E141" s="31" t="s">
        <v>61</v>
      </c>
      <c r="F141" s="31" t="s">
        <v>61</v>
      </c>
      <c r="G141" s="31" t="s">
        <v>61</v>
      </c>
      <c r="H141" s="31" t="s">
        <v>61</v>
      </c>
      <c r="I141" s="31" t="s">
        <v>61</v>
      </c>
      <c r="J141" s="31" t="s">
        <v>61</v>
      </c>
      <c r="K141" s="31" t="s">
        <v>61</v>
      </c>
      <c r="L141" s="31" t="s">
        <v>61</v>
      </c>
      <c r="M141" s="31" t="s">
        <v>61</v>
      </c>
      <c r="N141" s="31" t="s">
        <v>61</v>
      </c>
      <c r="O141" s="33" t="s">
        <v>61</v>
      </c>
      <c r="P141" s="33" t="s">
        <v>61</v>
      </c>
      <c r="Q141" s="30" t="s">
        <v>87</v>
      </c>
      <c r="R141" s="31" t="s">
        <v>922</v>
      </c>
      <c r="S141" s="31" t="s">
        <v>237</v>
      </c>
      <c r="T141" s="31"/>
      <c r="U141" s="34"/>
      <c r="V141" s="33" t="s">
        <v>87</v>
      </c>
      <c r="W141" s="35" t="s">
        <v>939</v>
      </c>
      <c r="X141" s="32" t="s">
        <v>69</v>
      </c>
      <c r="Y141" s="32" t="s">
        <v>940</v>
      </c>
      <c r="Z141" s="32" t="s">
        <v>933</v>
      </c>
      <c r="AA141" s="36"/>
      <c r="AB141" s="54"/>
      <c r="AC141" s="55"/>
      <c r="AD141" s="40"/>
      <c r="AE141" s="40"/>
      <c r="AF141" s="40"/>
      <c r="AG141" s="40"/>
      <c r="AH141" s="40"/>
      <c r="AI141" s="40"/>
      <c r="AJ141" s="40"/>
      <c r="AK141" s="42"/>
      <c r="AL141" s="40"/>
      <c r="AM141" s="40"/>
      <c r="AN141" s="40"/>
      <c r="AO141" s="40"/>
      <c r="AP141" s="40"/>
      <c r="AQ141" s="40"/>
      <c r="AR141" s="40"/>
      <c r="AS141" s="40"/>
      <c r="AT141" s="40"/>
      <c r="AU141" s="40"/>
      <c r="AV141" s="40"/>
      <c r="AW141" s="40"/>
      <c r="AX141" s="40"/>
      <c r="AY141" s="40"/>
      <c r="AZ141" s="43"/>
      <c r="BA141" s="44" t="s">
        <v>124</v>
      </c>
      <c r="BB141" s="45" t="s">
        <v>482</v>
      </c>
      <c r="BC141" s="46" t="s">
        <v>136</v>
      </c>
      <c r="BD141" s="31" t="s">
        <v>76</v>
      </c>
      <c r="BE141" s="31" t="s">
        <v>76</v>
      </c>
      <c r="BF141" s="47" t="s">
        <v>221</v>
      </c>
      <c r="BG141" s="46" t="s">
        <v>221</v>
      </c>
      <c r="BH141" s="46" t="s">
        <v>613</v>
      </c>
      <c r="BI141" s="31" t="s">
        <v>117</v>
      </c>
      <c r="BJ141" s="31" t="s">
        <v>118</v>
      </c>
      <c r="BK141" s="48"/>
      <c r="BL141" s="48"/>
      <c r="BM141" s="50"/>
      <c r="BN141" s="51" t="s">
        <v>926</v>
      </c>
      <c r="BO141" s="52"/>
    </row>
    <row r="142" spans="1:67" customFormat="1" ht="54" customHeight="1" x14ac:dyDescent="0.3">
      <c r="A142" s="28"/>
      <c r="B142" s="29" t="s">
        <v>921</v>
      </c>
      <c r="C142" s="30" t="s">
        <v>61</v>
      </c>
      <c r="D142" s="31" t="s">
        <v>61</v>
      </c>
      <c r="E142" s="31" t="s">
        <v>61</v>
      </c>
      <c r="F142" s="31" t="s">
        <v>61</v>
      </c>
      <c r="G142" s="31" t="s">
        <v>61</v>
      </c>
      <c r="H142" s="31" t="s">
        <v>61</v>
      </c>
      <c r="I142" s="31" t="s">
        <v>61</v>
      </c>
      <c r="J142" s="31" t="s">
        <v>61</v>
      </c>
      <c r="K142" s="31" t="s">
        <v>61</v>
      </c>
      <c r="L142" s="31" t="s">
        <v>61</v>
      </c>
      <c r="M142" s="31" t="s">
        <v>61</v>
      </c>
      <c r="N142" s="31" t="s">
        <v>61</v>
      </c>
      <c r="O142" s="33" t="s">
        <v>61</v>
      </c>
      <c r="P142" s="33" t="s">
        <v>61</v>
      </c>
      <c r="Q142" s="30" t="s">
        <v>87</v>
      </c>
      <c r="R142" s="31" t="s">
        <v>922</v>
      </c>
      <c r="S142" s="31" t="s">
        <v>237</v>
      </c>
      <c r="T142" s="31"/>
      <c r="U142" s="34"/>
      <c r="V142" s="33" t="s">
        <v>87</v>
      </c>
      <c r="W142" s="35" t="s">
        <v>941</v>
      </c>
      <c r="X142" s="32" t="s">
        <v>69</v>
      </c>
      <c r="Y142" s="32" t="s">
        <v>70</v>
      </c>
      <c r="Z142" s="32" t="s">
        <v>412</v>
      </c>
      <c r="AA142" s="36">
        <v>600</v>
      </c>
      <c r="AB142" s="54"/>
      <c r="AC142" s="55"/>
      <c r="AD142" s="40"/>
      <c r="AE142" s="40"/>
      <c r="AF142" s="40"/>
      <c r="AG142" s="40"/>
      <c r="AH142" s="40"/>
      <c r="AI142" s="40"/>
      <c r="AJ142" s="40"/>
      <c r="AK142" s="42"/>
      <c r="AL142" s="40"/>
      <c r="AM142" s="40"/>
      <c r="AN142" s="40"/>
      <c r="AO142" s="40"/>
      <c r="AP142" s="40"/>
      <c r="AQ142" s="40"/>
      <c r="AR142" s="40"/>
      <c r="AS142" s="40"/>
      <c r="AT142" s="40"/>
      <c r="AU142" s="40"/>
      <c r="AV142" s="40"/>
      <c r="AW142" s="40"/>
      <c r="AX142" s="40"/>
      <c r="AY142" s="40"/>
      <c r="AZ142" s="43"/>
      <c r="BA142" s="44" t="s">
        <v>942</v>
      </c>
      <c r="BB142" s="45" t="s">
        <v>943</v>
      </c>
      <c r="BC142" s="46" t="s">
        <v>136</v>
      </c>
      <c r="BD142" s="31" t="s">
        <v>76</v>
      </c>
      <c r="BE142" s="31" t="s">
        <v>76</v>
      </c>
      <c r="BF142" s="47" t="s">
        <v>944</v>
      </c>
      <c r="BG142" s="46" t="s">
        <v>221</v>
      </c>
      <c r="BH142" s="46" t="s">
        <v>613</v>
      </c>
      <c r="BI142" s="31" t="s">
        <v>117</v>
      </c>
      <c r="BJ142" s="31" t="s">
        <v>118</v>
      </c>
      <c r="BK142" s="48"/>
      <c r="BL142" s="48"/>
      <c r="BM142" s="50"/>
      <c r="BN142" s="51" t="s">
        <v>926</v>
      </c>
      <c r="BO142" s="52"/>
    </row>
    <row r="143" spans="1:67" customFormat="1" ht="54" customHeight="1" x14ac:dyDescent="0.3">
      <c r="A143" s="28"/>
      <c r="B143" s="29" t="s">
        <v>921</v>
      </c>
      <c r="C143" s="30" t="s">
        <v>61</v>
      </c>
      <c r="D143" s="31" t="s">
        <v>61</v>
      </c>
      <c r="E143" s="31" t="s">
        <v>61</v>
      </c>
      <c r="F143" s="31" t="s">
        <v>61</v>
      </c>
      <c r="G143" s="31" t="s">
        <v>61</v>
      </c>
      <c r="H143" s="31" t="s">
        <v>61</v>
      </c>
      <c r="I143" s="31" t="s">
        <v>61</v>
      </c>
      <c r="J143" s="31" t="s">
        <v>61</v>
      </c>
      <c r="K143" s="31" t="s">
        <v>61</v>
      </c>
      <c r="L143" s="31" t="s">
        <v>61</v>
      </c>
      <c r="M143" s="31" t="s">
        <v>61</v>
      </c>
      <c r="N143" s="31" t="s">
        <v>61</v>
      </c>
      <c r="O143" s="33" t="s">
        <v>61</v>
      </c>
      <c r="P143" s="33" t="s">
        <v>61</v>
      </c>
      <c r="Q143" s="30" t="s">
        <v>87</v>
      </c>
      <c r="R143" s="31" t="s">
        <v>922</v>
      </c>
      <c r="S143" s="31" t="s">
        <v>237</v>
      </c>
      <c r="T143" s="31"/>
      <c r="U143" s="34"/>
      <c r="V143" s="33" t="s">
        <v>87</v>
      </c>
      <c r="W143" s="35" t="s">
        <v>945</v>
      </c>
      <c r="X143" s="32" t="s">
        <v>69</v>
      </c>
      <c r="Y143" s="32" t="s">
        <v>654</v>
      </c>
      <c r="Z143" s="32" t="s">
        <v>946</v>
      </c>
      <c r="AA143" s="36">
        <v>1400</v>
      </c>
      <c r="AB143" s="54"/>
      <c r="AC143" s="55"/>
      <c r="AD143" s="40"/>
      <c r="AE143" s="40"/>
      <c r="AF143" s="40"/>
      <c r="AG143" s="40"/>
      <c r="AH143" s="40"/>
      <c r="AI143" s="40"/>
      <c r="AJ143" s="40"/>
      <c r="AK143" s="42"/>
      <c r="AL143" s="40"/>
      <c r="AM143" s="40"/>
      <c r="AN143" s="40"/>
      <c r="AO143" s="40"/>
      <c r="AP143" s="40"/>
      <c r="AQ143" s="40"/>
      <c r="AR143" s="40"/>
      <c r="AS143" s="40"/>
      <c r="AT143" s="40"/>
      <c r="AU143" s="40"/>
      <c r="AV143" s="40"/>
      <c r="AW143" s="40"/>
      <c r="AX143" s="40"/>
      <c r="AY143" s="40"/>
      <c r="AZ143" s="43"/>
      <c r="BA143" s="44" t="s">
        <v>942</v>
      </c>
      <c r="BB143" s="45" t="s">
        <v>943</v>
      </c>
      <c r="BC143" s="46" t="s">
        <v>136</v>
      </c>
      <c r="BD143" s="31" t="s">
        <v>77</v>
      </c>
      <c r="BE143" s="31" t="s">
        <v>77</v>
      </c>
      <c r="BF143" s="47" t="s">
        <v>947</v>
      </c>
      <c r="BG143" s="46" t="s">
        <v>221</v>
      </c>
      <c r="BH143" s="46" t="s">
        <v>613</v>
      </c>
      <c r="BI143" s="31" t="s">
        <v>117</v>
      </c>
      <c r="BJ143" s="31" t="s">
        <v>118</v>
      </c>
      <c r="BK143" s="48"/>
      <c r="BL143" s="48"/>
      <c r="BM143" s="50"/>
      <c r="BN143" s="51" t="s">
        <v>926</v>
      </c>
      <c r="BO143" s="52"/>
    </row>
    <row r="144" spans="1:67" customFormat="1" ht="54" customHeight="1" x14ac:dyDescent="0.3">
      <c r="A144" s="28"/>
      <c r="B144" s="29" t="s">
        <v>921</v>
      </c>
      <c r="C144" s="30" t="s">
        <v>61</v>
      </c>
      <c r="D144" s="31" t="s">
        <v>61</v>
      </c>
      <c r="E144" s="31" t="s">
        <v>61</v>
      </c>
      <c r="F144" s="31" t="s">
        <v>61</v>
      </c>
      <c r="G144" s="31" t="s">
        <v>61</v>
      </c>
      <c r="H144" s="31" t="s">
        <v>61</v>
      </c>
      <c r="I144" s="31" t="s">
        <v>61</v>
      </c>
      <c r="J144" s="31" t="s">
        <v>61</v>
      </c>
      <c r="K144" s="31" t="s">
        <v>61</v>
      </c>
      <c r="L144" s="31" t="s">
        <v>61</v>
      </c>
      <c r="M144" s="31" t="s">
        <v>61</v>
      </c>
      <c r="N144" s="31" t="s">
        <v>61</v>
      </c>
      <c r="O144" s="33" t="s">
        <v>61</v>
      </c>
      <c r="P144" s="33" t="s">
        <v>61</v>
      </c>
      <c r="Q144" s="30" t="s">
        <v>87</v>
      </c>
      <c r="R144" s="31" t="s">
        <v>922</v>
      </c>
      <c r="S144" s="31" t="s">
        <v>237</v>
      </c>
      <c r="T144" s="31"/>
      <c r="U144" s="34"/>
      <c r="V144" s="33" t="s">
        <v>87</v>
      </c>
      <c r="W144" s="35" t="s">
        <v>948</v>
      </c>
      <c r="X144" s="32" t="s">
        <v>69</v>
      </c>
      <c r="Y144" s="32" t="s">
        <v>322</v>
      </c>
      <c r="Z144" s="32" t="s">
        <v>323</v>
      </c>
      <c r="AA144" s="36">
        <v>3191</v>
      </c>
      <c r="AB144" s="54"/>
      <c r="AC144" s="55"/>
      <c r="AD144" s="40"/>
      <c r="AE144" s="40"/>
      <c r="AF144" s="40"/>
      <c r="AG144" s="40"/>
      <c r="AH144" s="40"/>
      <c r="AI144" s="40"/>
      <c r="AJ144" s="40"/>
      <c r="AK144" s="42"/>
      <c r="AL144" s="40"/>
      <c r="AM144" s="40"/>
      <c r="AN144" s="40"/>
      <c r="AO144" s="40"/>
      <c r="AP144" s="40"/>
      <c r="AQ144" s="40"/>
      <c r="AR144" s="40"/>
      <c r="AS144" s="40"/>
      <c r="AT144" s="40"/>
      <c r="AU144" s="40"/>
      <c r="AV144" s="40"/>
      <c r="AW144" s="40"/>
      <c r="AX144" s="40"/>
      <c r="AY144" s="40"/>
      <c r="AZ144" s="43"/>
      <c r="BA144" s="44" t="s">
        <v>481</v>
      </c>
      <c r="BB144" s="45" t="s">
        <v>943</v>
      </c>
      <c r="BC144" s="46" t="s">
        <v>136</v>
      </c>
      <c r="BD144" s="31" t="s">
        <v>76</v>
      </c>
      <c r="BE144" s="31" t="s">
        <v>76</v>
      </c>
      <c r="BF144" s="47" t="s">
        <v>949</v>
      </c>
      <c r="BG144" s="46" t="s">
        <v>221</v>
      </c>
      <c r="BH144" s="46"/>
      <c r="BI144" s="31" t="s">
        <v>117</v>
      </c>
      <c r="BJ144" s="31" t="s">
        <v>179</v>
      </c>
      <c r="BK144" s="48"/>
      <c r="BL144" s="48"/>
      <c r="BM144" s="50"/>
      <c r="BN144" s="51" t="s">
        <v>926</v>
      </c>
      <c r="BO144" s="52"/>
    </row>
    <row r="145" spans="1:69" customFormat="1" ht="54" customHeight="1" x14ac:dyDescent="0.3">
      <c r="A145" s="28"/>
      <c r="B145" s="29" t="s">
        <v>921</v>
      </c>
      <c r="C145" s="30" t="s">
        <v>61</v>
      </c>
      <c r="D145" s="31" t="s">
        <v>61</v>
      </c>
      <c r="E145" s="31" t="s">
        <v>61</v>
      </c>
      <c r="F145" s="31" t="s">
        <v>61</v>
      </c>
      <c r="G145" s="31" t="s">
        <v>61</v>
      </c>
      <c r="H145" s="31" t="s">
        <v>61</v>
      </c>
      <c r="I145" s="31" t="s">
        <v>61</v>
      </c>
      <c r="J145" s="31" t="s">
        <v>61</v>
      </c>
      <c r="K145" s="31" t="s">
        <v>61</v>
      </c>
      <c r="L145" s="31" t="s">
        <v>61</v>
      </c>
      <c r="M145" s="31" t="s">
        <v>61</v>
      </c>
      <c r="N145" s="31" t="s">
        <v>61</v>
      </c>
      <c r="O145" s="33" t="s">
        <v>61</v>
      </c>
      <c r="P145" s="33" t="s">
        <v>61</v>
      </c>
      <c r="Q145" s="30" t="s">
        <v>87</v>
      </c>
      <c r="R145" s="31" t="s">
        <v>922</v>
      </c>
      <c r="S145" s="31" t="s">
        <v>237</v>
      </c>
      <c r="T145" s="31"/>
      <c r="U145" s="34"/>
      <c r="V145" s="33" t="s">
        <v>87</v>
      </c>
      <c r="W145" s="35" t="s">
        <v>480</v>
      </c>
      <c r="X145" s="32" t="s">
        <v>69</v>
      </c>
      <c r="Y145" s="32" t="s">
        <v>322</v>
      </c>
      <c r="Z145" s="32" t="s">
        <v>323</v>
      </c>
      <c r="AA145" s="36">
        <v>3800</v>
      </c>
      <c r="AB145" s="54"/>
      <c r="AC145" s="55"/>
      <c r="AD145" s="40"/>
      <c r="AE145" s="40"/>
      <c r="AF145" s="40"/>
      <c r="AG145" s="40"/>
      <c r="AH145" s="40"/>
      <c r="AI145" s="40"/>
      <c r="AJ145" s="40"/>
      <c r="AK145" s="42"/>
      <c r="AL145" s="40"/>
      <c r="AM145" s="40"/>
      <c r="AN145" s="40"/>
      <c r="AO145" s="40"/>
      <c r="AP145" s="40"/>
      <c r="AQ145" s="40"/>
      <c r="AR145" s="40"/>
      <c r="AS145" s="40"/>
      <c r="AT145" s="40"/>
      <c r="AU145" s="40"/>
      <c r="AV145" s="40"/>
      <c r="AW145" s="40"/>
      <c r="AX145" s="40"/>
      <c r="AY145" s="40"/>
      <c r="AZ145" s="43"/>
      <c r="BA145" s="44" t="s">
        <v>481</v>
      </c>
      <c r="BB145" s="45" t="s">
        <v>482</v>
      </c>
      <c r="BC145" s="46" t="s">
        <v>136</v>
      </c>
      <c r="BD145" s="31" t="s">
        <v>77</v>
      </c>
      <c r="BE145" s="31" t="s">
        <v>76</v>
      </c>
      <c r="BF145" s="47" t="s">
        <v>483</v>
      </c>
      <c r="BG145" s="46" t="s">
        <v>221</v>
      </c>
      <c r="BH145" s="46"/>
      <c r="BI145" s="31" t="s">
        <v>117</v>
      </c>
      <c r="BJ145" s="31" t="s">
        <v>179</v>
      </c>
      <c r="BK145" s="48"/>
      <c r="BL145" s="48"/>
      <c r="BM145" s="50"/>
      <c r="BN145" s="51" t="s">
        <v>926</v>
      </c>
      <c r="BO145" s="52"/>
    </row>
    <row r="146" spans="1:69" customFormat="1" ht="54" customHeight="1" x14ac:dyDescent="0.3">
      <c r="A146" s="28"/>
      <c r="B146" s="29" t="s">
        <v>921</v>
      </c>
      <c r="C146" s="30" t="s">
        <v>61</v>
      </c>
      <c r="D146" s="31" t="s">
        <v>61</v>
      </c>
      <c r="E146" s="31" t="s">
        <v>61</v>
      </c>
      <c r="F146" s="31" t="s">
        <v>61</v>
      </c>
      <c r="G146" s="31" t="s">
        <v>61</v>
      </c>
      <c r="H146" s="31" t="s">
        <v>61</v>
      </c>
      <c r="I146" s="31" t="s">
        <v>61</v>
      </c>
      <c r="J146" s="31" t="s">
        <v>61</v>
      </c>
      <c r="K146" s="31" t="s">
        <v>61</v>
      </c>
      <c r="L146" s="31" t="s">
        <v>61</v>
      </c>
      <c r="M146" s="31" t="s">
        <v>61</v>
      </c>
      <c r="N146" s="31" t="s">
        <v>61</v>
      </c>
      <c r="O146" s="33" t="s">
        <v>61</v>
      </c>
      <c r="P146" s="33" t="s">
        <v>61</v>
      </c>
      <c r="Q146" s="30" t="s">
        <v>87</v>
      </c>
      <c r="R146" s="31" t="s">
        <v>922</v>
      </c>
      <c r="S146" s="31" t="s">
        <v>237</v>
      </c>
      <c r="T146" s="31"/>
      <c r="U146" s="34"/>
      <c r="V146" s="33" t="s">
        <v>87</v>
      </c>
      <c r="W146" s="35" t="s">
        <v>950</v>
      </c>
      <c r="X146" s="32" t="s">
        <v>69</v>
      </c>
      <c r="Y146" s="32" t="s">
        <v>322</v>
      </c>
      <c r="Z146" s="32" t="s">
        <v>323</v>
      </c>
      <c r="AA146" s="36">
        <v>700</v>
      </c>
      <c r="AB146" s="54"/>
      <c r="AC146" s="55"/>
      <c r="AD146" s="40"/>
      <c r="AE146" s="40"/>
      <c r="AF146" s="40"/>
      <c r="AG146" s="40"/>
      <c r="AH146" s="40"/>
      <c r="AI146" s="40"/>
      <c r="AJ146" s="40"/>
      <c r="AK146" s="42"/>
      <c r="AL146" s="40"/>
      <c r="AM146" s="40"/>
      <c r="AN146" s="40"/>
      <c r="AO146" s="40"/>
      <c r="AP146" s="40"/>
      <c r="AQ146" s="40"/>
      <c r="AR146" s="40"/>
      <c r="AS146" s="40"/>
      <c r="AT146" s="40"/>
      <c r="AU146" s="40"/>
      <c r="AV146" s="40"/>
      <c r="AW146" s="40"/>
      <c r="AX146" s="40"/>
      <c r="AY146" s="40"/>
      <c r="AZ146" s="43"/>
      <c r="BA146" s="44" t="s">
        <v>481</v>
      </c>
      <c r="BB146" s="45"/>
      <c r="BC146" s="46" t="s">
        <v>136</v>
      </c>
      <c r="BD146" s="31" t="s">
        <v>77</v>
      </c>
      <c r="BE146" s="31" t="s">
        <v>77</v>
      </c>
      <c r="BF146" s="47" t="s">
        <v>951</v>
      </c>
      <c r="BG146" s="46" t="s">
        <v>221</v>
      </c>
      <c r="BH146" s="46"/>
      <c r="BI146" s="31" t="s">
        <v>117</v>
      </c>
      <c r="BJ146" s="31" t="s">
        <v>179</v>
      </c>
      <c r="BK146" s="48"/>
      <c r="BL146" s="48"/>
      <c r="BM146" s="50"/>
      <c r="BN146" s="51" t="s">
        <v>926</v>
      </c>
      <c r="BO146" s="52" t="s">
        <v>952</v>
      </c>
      <c r="BQ146" t="s">
        <v>953</v>
      </c>
    </row>
    <row r="147" spans="1:69" customFormat="1" ht="54" customHeight="1" x14ac:dyDescent="0.3">
      <c r="A147" s="28"/>
      <c r="B147" s="29" t="s">
        <v>921</v>
      </c>
      <c r="C147" s="30" t="s">
        <v>61</v>
      </c>
      <c r="D147" s="31" t="s">
        <v>61</v>
      </c>
      <c r="E147" s="31" t="s">
        <v>61</v>
      </c>
      <c r="F147" s="31" t="s">
        <v>61</v>
      </c>
      <c r="G147" s="31" t="s">
        <v>61</v>
      </c>
      <c r="H147" s="31" t="s">
        <v>61</v>
      </c>
      <c r="I147" s="31" t="s">
        <v>61</v>
      </c>
      <c r="J147" s="31" t="s">
        <v>61</v>
      </c>
      <c r="K147" s="31" t="s">
        <v>61</v>
      </c>
      <c r="L147" s="31" t="s">
        <v>61</v>
      </c>
      <c r="M147" s="31" t="s">
        <v>61</v>
      </c>
      <c r="N147" s="31" t="s">
        <v>61</v>
      </c>
      <c r="O147" s="33" t="s">
        <v>61</v>
      </c>
      <c r="P147" s="33" t="s">
        <v>61</v>
      </c>
      <c r="Q147" s="30" t="s">
        <v>87</v>
      </c>
      <c r="R147" s="31" t="s">
        <v>922</v>
      </c>
      <c r="S147" s="31" t="s">
        <v>237</v>
      </c>
      <c r="T147" s="31"/>
      <c r="U147" s="34"/>
      <c r="V147" s="33" t="s">
        <v>87</v>
      </c>
      <c r="W147" s="35" t="s">
        <v>954</v>
      </c>
      <c r="X147" s="32" t="s">
        <v>69</v>
      </c>
      <c r="Y147" s="32" t="s">
        <v>447</v>
      </c>
      <c r="Z147" s="32" t="s">
        <v>448</v>
      </c>
      <c r="AA147" s="36">
        <v>6400</v>
      </c>
      <c r="AB147" s="54"/>
      <c r="AC147" s="55"/>
      <c r="AD147" s="40"/>
      <c r="AE147" s="40"/>
      <c r="AF147" s="40"/>
      <c r="AG147" s="40"/>
      <c r="AH147" s="40"/>
      <c r="AI147" s="40"/>
      <c r="AJ147" s="40"/>
      <c r="AK147" s="42"/>
      <c r="AL147" s="40"/>
      <c r="AM147" s="40"/>
      <c r="AN147" s="40"/>
      <c r="AO147" s="40"/>
      <c r="AP147" s="40"/>
      <c r="AQ147" s="40"/>
      <c r="AR147" s="40"/>
      <c r="AS147" s="40"/>
      <c r="AT147" s="40"/>
      <c r="AU147" s="40"/>
      <c r="AV147" s="40"/>
      <c r="AW147" s="40"/>
      <c r="AX147" s="40"/>
      <c r="AY147" s="40"/>
      <c r="AZ147" s="43"/>
      <c r="BA147" s="44" t="s">
        <v>481</v>
      </c>
      <c r="BB147" s="45"/>
      <c r="BC147" s="46" t="s">
        <v>136</v>
      </c>
      <c r="BD147" s="31" t="s">
        <v>76</v>
      </c>
      <c r="BE147" s="31" t="s">
        <v>76</v>
      </c>
      <c r="BF147" s="47" t="s">
        <v>955</v>
      </c>
      <c r="BG147" s="46" t="s">
        <v>221</v>
      </c>
      <c r="BH147" s="46"/>
      <c r="BI147" s="31" t="s">
        <v>188</v>
      </c>
      <c r="BJ147" s="31" t="s">
        <v>956</v>
      </c>
      <c r="BK147" s="48"/>
      <c r="BL147" s="48"/>
      <c r="BM147" s="50"/>
      <c r="BN147" s="51" t="s">
        <v>926</v>
      </c>
      <c r="BO147" s="52"/>
    </row>
    <row r="148" spans="1:69" customFormat="1" ht="75.75" customHeight="1" x14ac:dyDescent="0.3">
      <c r="A148" s="28" t="str">
        <f>P148</f>
        <v>NO</v>
      </c>
      <c r="B148" s="29" t="s">
        <v>957</v>
      </c>
      <c r="C148" s="30"/>
      <c r="D148" s="31"/>
      <c r="E148" s="31"/>
      <c r="F148" s="31"/>
      <c r="G148" s="31"/>
      <c r="H148" s="31"/>
      <c r="I148" s="31"/>
      <c r="J148" s="31"/>
      <c r="K148" s="31" t="s">
        <v>61</v>
      </c>
      <c r="L148" s="31" t="s">
        <v>61</v>
      </c>
      <c r="M148" s="31" t="s">
        <v>61</v>
      </c>
      <c r="N148" s="31" t="s">
        <v>61</v>
      </c>
      <c r="O148" s="33" t="s">
        <v>61</v>
      </c>
      <c r="P148" s="33" t="s">
        <v>61</v>
      </c>
      <c r="Q148" s="30" t="s">
        <v>91</v>
      </c>
      <c r="R148" s="31" t="s">
        <v>64</v>
      </c>
      <c r="S148" s="31" t="s">
        <v>106</v>
      </c>
      <c r="T148" s="31" t="s">
        <v>958</v>
      </c>
      <c r="U148" s="34"/>
      <c r="V148" s="33" t="s">
        <v>91</v>
      </c>
      <c r="W148" s="35" t="s">
        <v>959</v>
      </c>
      <c r="X148" s="32" t="s">
        <v>70</v>
      </c>
      <c r="Y148" s="32" t="s">
        <v>132</v>
      </c>
      <c r="Z148" s="32" t="s">
        <v>218</v>
      </c>
      <c r="AA148" s="36"/>
      <c r="AB148" s="54"/>
      <c r="AC148" s="55"/>
      <c r="AD148" s="40"/>
      <c r="AE148" s="40"/>
      <c r="AF148" s="40"/>
      <c r="AG148" s="40"/>
      <c r="AH148" s="40"/>
      <c r="AI148" s="40"/>
      <c r="AJ148" s="40"/>
      <c r="AK148" s="42"/>
      <c r="AL148" s="40"/>
      <c r="AM148" s="40"/>
      <c r="AN148" s="40"/>
      <c r="AO148" s="40"/>
      <c r="AP148" s="40"/>
      <c r="AQ148" s="40"/>
      <c r="AR148" s="40"/>
      <c r="AS148" s="40"/>
      <c r="AT148" s="40"/>
      <c r="AU148" s="40"/>
      <c r="AV148" s="40"/>
      <c r="AW148" s="40"/>
      <c r="AX148" s="40"/>
      <c r="AY148" s="40"/>
      <c r="AZ148" s="43"/>
      <c r="BA148" s="44" t="s">
        <v>135</v>
      </c>
      <c r="BB148" s="45" t="s">
        <v>960</v>
      </c>
      <c r="BC148" s="46" t="s">
        <v>113</v>
      </c>
      <c r="BD148" s="31" t="s">
        <v>77</v>
      </c>
      <c r="BE148" s="31" t="s">
        <v>77</v>
      </c>
      <c r="BF148" s="47" t="s">
        <v>961</v>
      </c>
      <c r="BG148" s="46" t="s">
        <v>221</v>
      </c>
      <c r="BH148" s="46" t="s">
        <v>166</v>
      </c>
      <c r="BI148" s="31" t="s">
        <v>151</v>
      </c>
      <c r="BJ148" s="31" t="s">
        <v>167</v>
      </c>
      <c r="BK148" s="57">
        <v>-19.350560000000002</v>
      </c>
      <c r="BL148" s="57">
        <v>-68.972219999999993</v>
      </c>
      <c r="BM148" s="50" t="s">
        <v>83</v>
      </c>
      <c r="BN148" s="51" t="s">
        <v>962</v>
      </c>
      <c r="BO148" s="52" t="s">
        <v>963</v>
      </c>
    </row>
    <row r="149" spans="1:69" customFormat="1" ht="54" customHeight="1" x14ac:dyDescent="0.3">
      <c r="A149" s="28" t="str">
        <f>P149</f>
        <v>NO</v>
      </c>
      <c r="B149" s="29" t="s">
        <v>964</v>
      </c>
      <c r="C149" s="30" t="s">
        <v>61</v>
      </c>
      <c r="D149" s="31" t="s">
        <v>61</v>
      </c>
      <c r="E149" s="31" t="s">
        <v>61</v>
      </c>
      <c r="F149" s="31" t="s">
        <v>61</v>
      </c>
      <c r="G149" s="31" t="s">
        <v>61</v>
      </c>
      <c r="H149" s="31" t="s">
        <v>61</v>
      </c>
      <c r="I149" s="31" t="s">
        <v>61</v>
      </c>
      <c r="J149" s="31" t="s">
        <v>62</v>
      </c>
      <c r="K149" s="31" t="s">
        <v>61</v>
      </c>
      <c r="L149" s="31" t="s">
        <v>61</v>
      </c>
      <c r="M149" s="31" t="s">
        <v>61</v>
      </c>
      <c r="N149" s="31" t="s">
        <v>61</v>
      </c>
      <c r="O149" s="33" t="s">
        <v>61</v>
      </c>
      <c r="P149" s="33" t="s">
        <v>61</v>
      </c>
      <c r="Q149" s="30" t="s">
        <v>91</v>
      </c>
      <c r="R149" s="31" t="s">
        <v>64</v>
      </c>
      <c r="S149" s="31" t="s">
        <v>965</v>
      </c>
      <c r="T149" s="31" t="s">
        <v>966</v>
      </c>
      <c r="U149" s="34" t="s">
        <v>967</v>
      </c>
      <c r="V149" s="33" t="s">
        <v>91</v>
      </c>
      <c r="W149" s="35" t="s">
        <v>968</v>
      </c>
      <c r="X149" s="32" t="s">
        <v>422</v>
      </c>
      <c r="Y149" s="32"/>
      <c r="Z149" s="32" t="s">
        <v>969</v>
      </c>
      <c r="AA149" s="36"/>
      <c r="AB149" s="54"/>
      <c r="AC149" s="55"/>
      <c r="AD149" s="40"/>
      <c r="AE149" s="40"/>
      <c r="AF149" s="40"/>
      <c r="AG149" s="40"/>
      <c r="AH149" s="40"/>
      <c r="AI149" s="40"/>
      <c r="AJ149" s="40"/>
      <c r="AK149" s="42"/>
      <c r="AL149" s="40"/>
      <c r="AM149" s="40"/>
      <c r="AN149" s="40"/>
      <c r="AO149" s="40"/>
      <c r="AP149" s="40"/>
      <c r="AQ149" s="40"/>
      <c r="AR149" s="40"/>
      <c r="AS149" s="40"/>
      <c r="AT149" s="40"/>
      <c r="AU149" s="40"/>
      <c r="AV149" s="40"/>
      <c r="AW149" s="40"/>
      <c r="AX149" s="40"/>
      <c r="AY149" s="40"/>
      <c r="AZ149" s="43"/>
      <c r="BA149" s="44" t="s">
        <v>434</v>
      </c>
      <c r="BB149" s="45" t="s">
        <v>488</v>
      </c>
      <c r="BC149" s="46" t="s">
        <v>113</v>
      </c>
      <c r="BD149" s="31" t="s">
        <v>76</v>
      </c>
      <c r="BE149" s="31" t="s">
        <v>76</v>
      </c>
      <c r="BF149" s="47" t="s">
        <v>970</v>
      </c>
      <c r="BG149" s="46" t="s">
        <v>541</v>
      </c>
      <c r="BH149" s="46" t="s">
        <v>166</v>
      </c>
      <c r="BI149" s="31" t="s">
        <v>117</v>
      </c>
      <c r="BJ149" s="31" t="s">
        <v>118</v>
      </c>
      <c r="BK149" s="56">
        <v>-26.256930000000001</v>
      </c>
      <c r="BL149" s="56">
        <v>-68.599440000000001</v>
      </c>
      <c r="BM149" s="50" t="s">
        <v>83</v>
      </c>
      <c r="BN149" s="51" t="s">
        <v>971</v>
      </c>
      <c r="BO149" s="52" t="s">
        <v>972</v>
      </c>
    </row>
    <row r="150" spans="1:69" customFormat="1" ht="54" customHeight="1" x14ac:dyDescent="0.3">
      <c r="A150" s="28" t="s">
        <v>61</v>
      </c>
      <c r="B150" s="29" t="s">
        <v>973</v>
      </c>
      <c r="C150" s="30"/>
      <c r="D150" s="31"/>
      <c r="E150" s="31"/>
      <c r="F150" s="31"/>
      <c r="G150" s="31"/>
      <c r="H150" s="31"/>
      <c r="I150" s="31"/>
      <c r="J150" s="31"/>
      <c r="K150" s="31"/>
      <c r="L150" s="31"/>
      <c r="M150" s="31" t="s">
        <v>61</v>
      </c>
      <c r="N150" s="31" t="s">
        <v>61</v>
      </c>
      <c r="O150" s="33" t="s">
        <v>61</v>
      </c>
      <c r="P150" s="33" t="s">
        <v>61</v>
      </c>
      <c r="Q150" s="30" t="s">
        <v>63</v>
      </c>
      <c r="R150" s="31" t="s">
        <v>64</v>
      </c>
      <c r="S150" s="31" t="s">
        <v>237</v>
      </c>
      <c r="T150" s="31"/>
      <c r="U150" s="34" t="s">
        <v>974</v>
      </c>
      <c r="V150" s="33" t="s">
        <v>63</v>
      </c>
      <c r="W150" s="35" t="s">
        <v>975</v>
      </c>
      <c r="X150" s="32" t="s">
        <v>69</v>
      </c>
      <c r="Y150" s="32" t="s">
        <v>532</v>
      </c>
      <c r="Z150" s="32" t="s">
        <v>532</v>
      </c>
      <c r="AA150" s="36">
        <v>7543</v>
      </c>
      <c r="AB150" s="54"/>
      <c r="AC150" s="55"/>
      <c r="AD150" s="40"/>
      <c r="AE150" s="40"/>
      <c r="AF150" s="40"/>
      <c r="AG150" s="40"/>
      <c r="AH150" s="40"/>
      <c r="AI150" s="40"/>
      <c r="AJ150" s="40"/>
      <c r="AK150" s="42"/>
      <c r="AL150" s="40"/>
      <c r="AM150" s="40"/>
      <c r="AN150" s="40"/>
      <c r="AO150" s="40"/>
      <c r="AP150" s="40"/>
      <c r="AQ150" s="40"/>
      <c r="AR150" s="40"/>
      <c r="AS150" s="40"/>
      <c r="AT150" s="40"/>
      <c r="AU150" s="40"/>
      <c r="AV150" s="40"/>
      <c r="AW150" s="40"/>
      <c r="AX150" s="40"/>
      <c r="AY150" s="40"/>
      <c r="AZ150" s="43"/>
      <c r="BA150" s="44" t="s">
        <v>124</v>
      </c>
      <c r="BB150" s="45" t="s">
        <v>976</v>
      </c>
      <c r="BC150" s="46" t="s">
        <v>113</v>
      </c>
      <c r="BD150" s="31" t="s">
        <v>77</v>
      </c>
      <c r="BE150" s="31" t="s">
        <v>77</v>
      </c>
      <c r="BF150" s="47" t="s">
        <v>977</v>
      </c>
      <c r="BG150" s="46"/>
      <c r="BH150" s="46"/>
      <c r="BI150" s="31" t="s">
        <v>117</v>
      </c>
      <c r="BJ150" s="31" t="s">
        <v>389</v>
      </c>
      <c r="BK150" s="56">
        <v>-26.39</v>
      </c>
      <c r="BL150" s="56">
        <v>-69.67</v>
      </c>
      <c r="BM150" s="50" t="s">
        <v>83</v>
      </c>
      <c r="BN150" s="51" t="s">
        <v>978</v>
      </c>
      <c r="BO150" s="52" t="s">
        <v>979</v>
      </c>
    </row>
    <row r="151" spans="1:69" customFormat="1" ht="54" customHeight="1" x14ac:dyDescent="0.3">
      <c r="A151" s="28" t="str">
        <f>P151</f>
        <v>NO</v>
      </c>
      <c r="B151" s="29" t="s">
        <v>980</v>
      </c>
      <c r="C151" s="30"/>
      <c r="D151" s="31"/>
      <c r="E151" s="31"/>
      <c r="F151" s="31"/>
      <c r="G151" s="31"/>
      <c r="H151" s="31"/>
      <c r="I151" s="31"/>
      <c r="J151" s="31"/>
      <c r="K151" s="31"/>
      <c r="L151" s="31"/>
      <c r="M151" s="31" t="s">
        <v>61</v>
      </c>
      <c r="N151" s="31" t="s">
        <v>61</v>
      </c>
      <c r="O151" s="33" t="s">
        <v>61</v>
      </c>
      <c r="P151" s="33" t="s">
        <v>61</v>
      </c>
      <c r="Q151" s="30" t="s">
        <v>87</v>
      </c>
      <c r="R151" s="31" t="s">
        <v>64</v>
      </c>
      <c r="S151" s="31" t="s">
        <v>347</v>
      </c>
      <c r="T151" s="31"/>
      <c r="U151" s="34" t="s">
        <v>981</v>
      </c>
      <c r="V151" s="33" t="s">
        <v>87</v>
      </c>
      <c r="W151" s="35" t="s">
        <v>982</v>
      </c>
      <c r="X151" s="32" t="s">
        <v>69</v>
      </c>
      <c r="Y151" s="32" t="s">
        <v>879</v>
      </c>
      <c r="Z151" s="32" t="s">
        <v>879</v>
      </c>
      <c r="AA151" s="36">
        <v>9900</v>
      </c>
      <c r="AB151" s="54"/>
      <c r="AC151" s="55"/>
      <c r="AD151" s="40"/>
      <c r="AE151" s="40"/>
      <c r="AF151" s="40"/>
      <c r="AG151" s="40"/>
      <c r="AH151" s="40"/>
      <c r="AI151" s="40"/>
      <c r="AJ151" s="40"/>
      <c r="AK151" s="42"/>
      <c r="AL151" s="40"/>
      <c r="AM151" s="40"/>
      <c r="AN151" s="40"/>
      <c r="AO151" s="40"/>
      <c r="AP151" s="40"/>
      <c r="AQ151" s="40"/>
      <c r="AR151" s="40"/>
      <c r="AS151" s="40"/>
      <c r="AT151" s="40"/>
      <c r="AU151" s="40"/>
      <c r="AV151" s="40"/>
      <c r="AW151" s="40"/>
      <c r="AX151" s="40"/>
      <c r="AY151" s="40"/>
      <c r="AZ151" s="43"/>
      <c r="BA151" s="44" t="s">
        <v>124</v>
      </c>
      <c r="BB151" s="45" t="s">
        <v>983</v>
      </c>
      <c r="BC151" s="46" t="s">
        <v>113</v>
      </c>
      <c r="BD151" s="31" t="s">
        <v>77</v>
      </c>
      <c r="BE151" s="31" t="s">
        <v>77</v>
      </c>
      <c r="BF151" s="47" t="s">
        <v>984</v>
      </c>
      <c r="BG151" s="46" t="s">
        <v>985</v>
      </c>
      <c r="BH151" s="46" t="s">
        <v>986</v>
      </c>
      <c r="BI151" s="31" t="s">
        <v>188</v>
      </c>
      <c r="BJ151" s="31" t="s">
        <v>987</v>
      </c>
      <c r="BK151" s="57">
        <v>-30.9</v>
      </c>
      <c r="BL151" s="57">
        <v>-70.411500000000004</v>
      </c>
      <c r="BM151" s="50" t="s">
        <v>83</v>
      </c>
      <c r="BN151" s="51" t="s">
        <v>988</v>
      </c>
      <c r="BO151" s="52"/>
    </row>
    <row r="152" spans="1:69" customFormat="1" ht="54" customHeight="1" x14ac:dyDescent="0.3">
      <c r="A152" s="28"/>
      <c r="B152" s="29" t="s">
        <v>980</v>
      </c>
      <c r="C152" s="30"/>
      <c r="D152" s="31"/>
      <c r="E152" s="31"/>
      <c r="F152" s="31"/>
      <c r="G152" s="31"/>
      <c r="H152" s="31"/>
      <c r="I152" s="31"/>
      <c r="J152" s="31"/>
      <c r="K152" s="31"/>
      <c r="L152" s="31"/>
      <c r="M152" s="31" t="s">
        <v>61</v>
      </c>
      <c r="N152" s="31" t="s">
        <v>61</v>
      </c>
      <c r="O152" s="33" t="s">
        <v>61</v>
      </c>
      <c r="P152" s="33" t="s">
        <v>61</v>
      </c>
      <c r="Q152" s="30" t="s">
        <v>87</v>
      </c>
      <c r="R152" s="31" t="s">
        <v>64</v>
      </c>
      <c r="S152" s="31" t="s">
        <v>347</v>
      </c>
      <c r="T152" s="31"/>
      <c r="U152" s="34" t="s">
        <v>981</v>
      </c>
      <c r="V152" s="33" t="s">
        <v>87</v>
      </c>
      <c r="W152" s="35" t="s">
        <v>989</v>
      </c>
      <c r="X152" s="32" t="s">
        <v>69</v>
      </c>
      <c r="Y152" s="32" t="s">
        <v>532</v>
      </c>
      <c r="Z152" s="32" t="s">
        <v>990</v>
      </c>
      <c r="AA152" s="36">
        <v>8200</v>
      </c>
      <c r="AB152" s="54"/>
      <c r="AC152" s="55"/>
      <c r="AD152" s="40"/>
      <c r="AE152" s="40"/>
      <c r="AF152" s="40"/>
      <c r="AG152" s="40"/>
      <c r="AH152" s="40"/>
      <c r="AI152" s="40"/>
      <c r="AJ152" s="40"/>
      <c r="AK152" s="42"/>
      <c r="AL152" s="40"/>
      <c r="AM152" s="40"/>
      <c r="AN152" s="40"/>
      <c r="AO152" s="40"/>
      <c r="AP152" s="40"/>
      <c r="AQ152" s="40"/>
      <c r="AR152" s="40"/>
      <c r="AS152" s="40"/>
      <c r="AT152" s="40"/>
      <c r="AU152" s="40"/>
      <c r="AV152" s="40"/>
      <c r="AW152" s="40"/>
      <c r="AX152" s="40"/>
      <c r="AY152" s="40"/>
      <c r="AZ152" s="43"/>
      <c r="BA152" s="44" t="s">
        <v>124</v>
      </c>
      <c r="BB152" s="45" t="s">
        <v>991</v>
      </c>
      <c r="BC152" s="46" t="s">
        <v>113</v>
      </c>
      <c r="BD152" s="31" t="s">
        <v>77</v>
      </c>
      <c r="BE152" s="31" t="s">
        <v>77</v>
      </c>
      <c r="BF152" s="47" t="s">
        <v>992</v>
      </c>
      <c r="BG152" s="46"/>
      <c r="BH152" s="46" t="s">
        <v>166</v>
      </c>
      <c r="BI152" s="31" t="s">
        <v>117</v>
      </c>
      <c r="BJ152" s="31" t="s">
        <v>118</v>
      </c>
      <c r="BK152" s="57">
        <v>-30.9</v>
      </c>
      <c r="BL152" s="57">
        <v>-70.411500000000004</v>
      </c>
      <c r="BM152" s="50" t="s">
        <v>83</v>
      </c>
      <c r="BN152" s="51" t="s">
        <v>988</v>
      </c>
      <c r="BO152" s="52"/>
    </row>
    <row r="153" spans="1:69" customFormat="1" ht="54" customHeight="1" x14ac:dyDescent="0.3">
      <c r="A153" s="28" t="str">
        <f>P153</f>
        <v>NO</v>
      </c>
      <c r="B153" s="29" t="s">
        <v>993</v>
      </c>
      <c r="C153" s="30"/>
      <c r="D153" s="31"/>
      <c r="E153" s="31"/>
      <c r="F153" s="31"/>
      <c r="G153" s="31"/>
      <c r="H153" s="31"/>
      <c r="I153" s="31"/>
      <c r="J153" s="31"/>
      <c r="K153" s="31"/>
      <c r="L153" s="31"/>
      <c r="M153" s="31"/>
      <c r="N153" s="31"/>
      <c r="O153" s="33" t="s">
        <v>61</v>
      </c>
      <c r="P153" s="33" t="s">
        <v>61</v>
      </c>
      <c r="Q153" s="30" t="s">
        <v>87</v>
      </c>
      <c r="R153" s="31" t="s">
        <v>64</v>
      </c>
      <c r="S153" s="31" t="s">
        <v>347</v>
      </c>
      <c r="T153" s="31"/>
      <c r="U153" s="34" t="s">
        <v>994</v>
      </c>
      <c r="V153" s="33" t="s">
        <v>91</v>
      </c>
      <c r="W153" s="35" t="s">
        <v>995</v>
      </c>
      <c r="X153" s="32" t="s">
        <v>69</v>
      </c>
      <c r="Y153" s="32"/>
      <c r="Z153" s="32" t="s">
        <v>69</v>
      </c>
      <c r="AA153" s="36"/>
      <c r="AB153" s="54"/>
      <c r="AC153" s="55"/>
      <c r="AD153" s="40"/>
      <c r="AE153" s="40"/>
      <c r="AF153" s="40"/>
      <c r="AG153" s="40"/>
      <c r="AH153" s="40"/>
      <c r="AI153" s="40"/>
      <c r="AJ153" s="40"/>
      <c r="AK153" s="42"/>
      <c r="AL153" s="40"/>
      <c r="AM153" s="40"/>
      <c r="AN153" s="40"/>
      <c r="AO153" s="40"/>
      <c r="AP153" s="40"/>
      <c r="AQ153" s="40"/>
      <c r="AR153" s="40"/>
      <c r="AS153" s="40"/>
      <c r="AT153" s="40"/>
      <c r="AU153" s="40"/>
      <c r="AV153" s="40"/>
      <c r="AW153" s="40"/>
      <c r="AX153" s="40"/>
      <c r="AY153" s="40"/>
      <c r="AZ153" s="43"/>
      <c r="BA153" s="44" t="s">
        <v>124</v>
      </c>
      <c r="BB153" s="45"/>
      <c r="BC153" s="46" t="s">
        <v>113</v>
      </c>
      <c r="BD153" s="31" t="s">
        <v>76</v>
      </c>
      <c r="BE153" s="31" t="s">
        <v>76</v>
      </c>
      <c r="BF153" s="47" t="s">
        <v>996</v>
      </c>
      <c r="BG153" s="46"/>
      <c r="BH153" s="46"/>
      <c r="BI153" s="31" t="s">
        <v>140</v>
      </c>
      <c r="BJ153" s="31"/>
      <c r="BK153" s="57">
        <v>-23.503579999999999</v>
      </c>
      <c r="BL153" s="57">
        <v>-69.063040000000001</v>
      </c>
      <c r="BM153" s="50" t="s">
        <v>205</v>
      </c>
      <c r="BN153" s="51"/>
      <c r="BO153" s="52"/>
    </row>
    <row r="154" spans="1:69" customFormat="1" ht="54" customHeight="1" x14ac:dyDescent="0.3">
      <c r="A154" s="28"/>
      <c r="B154" s="29" t="s">
        <v>993</v>
      </c>
      <c r="C154" s="30"/>
      <c r="D154" s="31"/>
      <c r="E154" s="31"/>
      <c r="F154" s="31"/>
      <c r="G154" s="31"/>
      <c r="H154" s="31"/>
      <c r="I154" s="31"/>
      <c r="J154" s="31"/>
      <c r="K154" s="31"/>
      <c r="L154" s="31"/>
      <c r="M154" s="31"/>
      <c r="N154" s="31"/>
      <c r="O154" s="33" t="s">
        <v>61</v>
      </c>
      <c r="P154" s="33" t="s">
        <v>61</v>
      </c>
      <c r="Q154" s="30" t="s">
        <v>87</v>
      </c>
      <c r="R154" s="31" t="s">
        <v>64</v>
      </c>
      <c r="S154" s="31" t="s">
        <v>347</v>
      </c>
      <c r="T154" s="31"/>
      <c r="U154" s="34" t="s">
        <v>994</v>
      </c>
      <c r="V154" s="33" t="s">
        <v>91</v>
      </c>
      <c r="W154" s="35" t="s">
        <v>997</v>
      </c>
      <c r="X154" s="32" t="s">
        <v>70</v>
      </c>
      <c r="Y154" s="32"/>
      <c r="Z154" s="32" t="s">
        <v>70</v>
      </c>
      <c r="AA154" s="36"/>
      <c r="AB154" s="54"/>
      <c r="AC154" s="55"/>
      <c r="AD154" s="40"/>
      <c r="AE154" s="40"/>
      <c r="AF154" s="40"/>
      <c r="AG154" s="40"/>
      <c r="AH154" s="40"/>
      <c r="AI154" s="40"/>
      <c r="AJ154" s="40"/>
      <c r="AK154" s="42"/>
      <c r="AL154" s="40"/>
      <c r="AM154" s="40"/>
      <c r="AN154" s="40"/>
      <c r="AO154" s="40"/>
      <c r="AP154" s="40"/>
      <c r="AQ154" s="40"/>
      <c r="AR154" s="40"/>
      <c r="AS154" s="40"/>
      <c r="AT154" s="40"/>
      <c r="AU154" s="40"/>
      <c r="AV154" s="40"/>
      <c r="AW154" s="40"/>
      <c r="AX154" s="40"/>
      <c r="AY154" s="40"/>
      <c r="AZ154" s="43"/>
      <c r="BA154" s="44" t="s">
        <v>124</v>
      </c>
      <c r="BB154" s="45"/>
      <c r="BC154" s="31" t="s">
        <v>113</v>
      </c>
      <c r="BD154" s="31" t="s">
        <v>76</v>
      </c>
      <c r="BE154" s="31" t="s">
        <v>76</v>
      </c>
      <c r="BF154" s="47" t="s">
        <v>998</v>
      </c>
      <c r="BG154" s="46"/>
      <c r="BH154" s="46"/>
      <c r="BI154" s="31" t="s">
        <v>117</v>
      </c>
      <c r="BJ154" s="31" t="s">
        <v>389</v>
      </c>
      <c r="BK154" s="57">
        <v>-26.616669999999999</v>
      </c>
      <c r="BL154" s="57">
        <v>-69.261110000000002</v>
      </c>
      <c r="BM154" s="50" t="s">
        <v>83</v>
      </c>
      <c r="BN154" s="51"/>
      <c r="BO154" s="52"/>
      <c r="BP154" s="72"/>
    </row>
    <row r="155" spans="1:69" customFormat="1" ht="53.25" customHeight="1" x14ac:dyDescent="0.3">
      <c r="A155" s="28" t="str">
        <f>P155</f>
        <v>SI</v>
      </c>
      <c r="B155" s="29" t="s">
        <v>999</v>
      </c>
      <c r="C155" s="30" t="s">
        <v>61</v>
      </c>
      <c r="D155" s="31" t="s">
        <v>62</v>
      </c>
      <c r="E155" s="31" t="s">
        <v>62</v>
      </c>
      <c r="F155" s="31" t="s">
        <v>61</v>
      </c>
      <c r="G155" s="31" t="s">
        <v>61</v>
      </c>
      <c r="H155" s="31" t="s">
        <v>61</v>
      </c>
      <c r="I155" s="31" t="s">
        <v>61</v>
      </c>
      <c r="J155" s="31" t="s">
        <v>61</v>
      </c>
      <c r="K155" s="31" t="s">
        <v>62</v>
      </c>
      <c r="L155" s="31" t="s">
        <v>62</v>
      </c>
      <c r="M155" s="31" t="s">
        <v>62</v>
      </c>
      <c r="N155" s="31" t="s">
        <v>62</v>
      </c>
      <c r="O155" s="33" t="str">
        <f>VLOOKUP(B155,[1]PPTO!$I$6:$Q$103,8,0)</f>
        <v>SI</v>
      </c>
      <c r="P155" s="33" t="str">
        <f>VLOOKUP(B155,[1]PPTO!$I$6:$R$114,10,0)</f>
        <v>SI</v>
      </c>
      <c r="Q155" s="30" t="s">
        <v>87</v>
      </c>
      <c r="R155" s="31" t="s">
        <v>285</v>
      </c>
      <c r="S155" s="31" t="s">
        <v>237</v>
      </c>
      <c r="T155" s="31"/>
      <c r="U155" s="34"/>
      <c r="V155" s="33" t="s">
        <v>87</v>
      </c>
      <c r="W155" s="35" t="s">
        <v>1000</v>
      </c>
      <c r="X155" s="32" t="s">
        <v>70</v>
      </c>
      <c r="Y155" s="32"/>
      <c r="Z155" s="32" t="s">
        <v>70</v>
      </c>
      <c r="AA155" s="36"/>
      <c r="AB155" s="54"/>
      <c r="AC155" s="55"/>
      <c r="AD155" s="40"/>
      <c r="AE155" s="40"/>
      <c r="AF155" s="40"/>
      <c r="AG155" s="40"/>
      <c r="AH155" s="40"/>
      <c r="AI155" s="40"/>
      <c r="AJ155" s="40"/>
      <c r="AK155" s="42"/>
      <c r="AL155" s="40"/>
      <c r="AM155" s="40"/>
      <c r="AN155" s="40"/>
      <c r="AO155" s="40"/>
      <c r="AP155" s="40"/>
      <c r="AQ155" s="40"/>
      <c r="AR155" s="40"/>
      <c r="AS155" s="40"/>
      <c r="AT155" s="40"/>
      <c r="AU155" s="40"/>
      <c r="AV155" s="40"/>
      <c r="AW155" s="40"/>
      <c r="AX155" s="40"/>
      <c r="AY155" s="40"/>
      <c r="AZ155" s="43"/>
      <c r="BA155" s="44" t="s">
        <v>1001</v>
      </c>
      <c r="BB155" s="45" t="s">
        <v>221</v>
      </c>
      <c r="BC155" s="46" t="s">
        <v>136</v>
      </c>
      <c r="BD155" s="31" t="s">
        <v>76</v>
      </c>
      <c r="BE155" s="31" t="s">
        <v>76</v>
      </c>
      <c r="BF155" s="47" t="s">
        <v>1002</v>
      </c>
      <c r="BG155" s="46" t="s">
        <v>177</v>
      </c>
      <c r="BH155" s="46" t="s">
        <v>139</v>
      </c>
      <c r="BI155" s="31" t="s">
        <v>188</v>
      </c>
      <c r="BJ155" s="31" t="s">
        <v>325</v>
      </c>
      <c r="BK155" s="57">
        <v>-29.872499999999999</v>
      </c>
      <c r="BL155" s="57">
        <v>-70.890829999999994</v>
      </c>
      <c r="BM155" s="50" t="s">
        <v>83</v>
      </c>
      <c r="BN155" s="51" t="s">
        <v>1003</v>
      </c>
      <c r="BO155" s="52" t="s">
        <v>1004</v>
      </c>
    </row>
    <row r="156" spans="1:69" customFormat="1" ht="36" x14ac:dyDescent="0.3">
      <c r="A156" s="28" t="str">
        <f>P156</f>
        <v>NO</v>
      </c>
      <c r="B156" s="29" t="s">
        <v>1005</v>
      </c>
      <c r="C156" s="30" t="s">
        <v>61</v>
      </c>
      <c r="D156" s="31" t="s">
        <v>62</v>
      </c>
      <c r="E156" s="31" t="s">
        <v>62</v>
      </c>
      <c r="F156" s="31" t="s">
        <v>61</v>
      </c>
      <c r="G156" s="31" t="s">
        <v>61</v>
      </c>
      <c r="H156" s="31" t="s">
        <v>61</v>
      </c>
      <c r="I156" s="31" t="s">
        <v>61</v>
      </c>
      <c r="J156" s="31" t="s">
        <v>61</v>
      </c>
      <c r="K156" s="31" t="s">
        <v>62</v>
      </c>
      <c r="L156" s="31" t="s">
        <v>62</v>
      </c>
      <c r="M156" s="31" t="s">
        <v>62</v>
      </c>
      <c r="N156" s="31" t="s">
        <v>62</v>
      </c>
      <c r="O156" s="33" t="str">
        <f>VLOOKUP(B156,[1]PPTO!$I$6:$Q$103,8,0)</f>
        <v>SI</v>
      </c>
      <c r="P156" s="33" t="str">
        <f>VLOOKUP(B156,[1]PPTO!$I$6:$R$114,10,0)</f>
        <v>NO</v>
      </c>
      <c r="Q156" s="30" t="s">
        <v>1006</v>
      </c>
      <c r="R156" s="31" t="s">
        <v>285</v>
      </c>
      <c r="S156" s="31" t="s">
        <v>1007</v>
      </c>
      <c r="T156" s="31"/>
      <c r="U156" s="34"/>
      <c r="V156" s="33" t="s">
        <v>1006</v>
      </c>
      <c r="W156" s="35" t="s">
        <v>1008</v>
      </c>
      <c r="X156" s="32" t="s">
        <v>70</v>
      </c>
      <c r="Y156" s="32"/>
      <c r="Z156" s="32" t="s">
        <v>70</v>
      </c>
      <c r="AA156" s="36"/>
      <c r="AB156" s="54"/>
      <c r="AC156" s="55"/>
      <c r="AD156" s="40"/>
      <c r="AE156" s="40"/>
      <c r="AF156" s="40"/>
      <c r="AG156" s="40"/>
      <c r="AH156" s="40"/>
      <c r="AI156" s="40"/>
      <c r="AJ156" s="40"/>
      <c r="AK156" s="42"/>
      <c r="AL156" s="40"/>
      <c r="AM156" s="40"/>
      <c r="AN156" s="40"/>
      <c r="AO156" s="40"/>
      <c r="AP156" s="40"/>
      <c r="AQ156" s="40"/>
      <c r="AR156" s="40"/>
      <c r="AS156" s="40"/>
      <c r="AT156" s="40"/>
      <c r="AU156" s="40"/>
      <c r="AV156" s="40"/>
      <c r="AW156" s="40"/>
      <c r="AX156" s="40"/>
      <c r="AY156" s="40"/>
      <c r="AZ156" s="43"/>
      <c r="BA156" s="44" t="s">
        <v>111</v>
      </c>
      <c r="BB156" s="45" t="s">
        <v>604</v>
      </c>
      <c r="BC156" s="46" t="s">
        <v>75</v>
      </c>
      <c r="BD156" s="31" t="s">
        <v>77</v>
      </c>
      <c r="BE156" s="31" t="s">
        <v>77</v>
      </c>
      <c r="BF156" s="47" t="s">
        <v>1009</v>
      </c>
      <c r="BG156" s="46" t="s">
        <v>545</v>
      </c>
      <c r="BH156" s="46" t="s">
        <v>166</v>
      </c>
      <c r="BI156" s="31" t="s">
        <v>117</v>
      </c>
      <c r="BJ156" s="31" t="s">
        <v>118</v>
      </c>
      <c r="BK156" s="57">
        <v>-27.282520000000002</v>
      </c>
      <c r="BL156" s="57">
        <v>-69.234930000000006</v>
      </c>
      <c r="BM156" s="50" t="s">
        <v>83</v>
      </c>
      <c r="BN156" s="51" t="s">
        <v>1010</v>
      </c>
      <c r="BO156" s="52" t="s">
        <v>1011</v>
      </c>
    </row>
    <row r="157" spans="1:69" customFormat="1" ht="54" customHeight="1" x14ac:dyDescent="0.3">
      <c r="A157" s="28" t="str">
        <f>P157</f>
        <v>SI</v>
      </c>
      <c r="B157" s="29" t="s">
        <v>1012</v>
      </c>
      <c r="C157" s="30" t="s">
        <v>61</v>
      </c>
      <c r="D157" s="31" t="s">
        <v>62</v>
      </c>
      <c r="E157" s="31" t="s">
        <v>62</v>
      </c>
      <c r="F157" s="31" t="s">
        <v>61</v>
      </c>
      <c r="G157" s="31" t="s">
        <v>61</v>
      </c>
      <c r="H157" s="31" t="s">
        <v>61</v>
      </c>
      <c r="I157" s="31" t="s">
        <v>61</v>
      </c>
      <c r="J157" s="31" t="s">
        <v>61</v>
      </c>
      <c r="K157" s="31" t="s">
        <v>61</v>
      </c>
      <c r="L157" s="31" t="s">
        <v>61</v>
      </c>
      <c r="M157" s="31" t="s">
        <v>61</v>
      </c>
      <c r="N157" s="31" t="s">
        <v>61</v>
      </c>
      <c r="O157" s="33" t="str">
        <f>VLOOKUP(B157,[1]PPTO!$I$6:$Q$103,8,0)</f>
        <v>SI</v>
      </c>
      <c r="P157" s="33" t="str">
        <f>VLOOKUP(B157,[1]PPTO!$I$6:$R$114,10,0)</f>
        <v>SI</v>
      </c>
      <c r="Q157" s="30" t="s">
        <v>91</v>
      </c>
      <c r="R157" s="31" t="s">
        <v>64</v>
      </c>
      <c r="S157" s="31" t="s">
        <v>106</v>
      </c>
      <c r="T157" s="31" t="s">
        <v>1013</v>
      </c>
      <c r="U157" s="34"/>
      <c r="V157" s="33" t="s">
        <v>91</v>
      </c>
      <c r="W157" s="35" t="s">
        <v>1014</v>
      </c>
      <c r="X157" s="32" t="s">
        <v>70</v>
      </c>
      <c r="Y157" s="32" t="s">
        <v>1015</v>
      </c>
      <c r="Z157" s="32" t="s">
        <v>1016</v>
      </c>
      <c r="AA157" s="36"/>
      <c r="AB157" s="54"/>
      <c r="AC157" s="55"/>
      <c r="AD157" s="40">
        <v>200</v>
      </c>
      <c r="AE157" s="40">
        <v>0.43</v>
      </c>
      <c r="AF157" s="40"/>
      <c r="AG157" s="40"/>
      <c r="AH157" s="40"/>
      <c r="AI157" s="40">
        <v>0.14000000000000001</v>
      </c>
      <c r="AJ157" s="40"/>
      <c r="AK157" s="42"/>
      <c r="AL157" s="40"/>
      <c r="AM157" s="40"/>
      <c r="AN157" s="40"/>
      <c r="AO157" s="40"/>
      <c r="AP157" s="40"/>
      <c r="AQ157" s="40"/>
      <c r="AR157" s="40"/>
      <c r="AS157" s="40"/>
      <c r="AT157" s="40"/>
      <c r="AU157" s="40"/>
      <c r="AV157" s="40"/>
      <c r="AW157" s="40"/>
      <c r="AX157" s="40"/>
      <c r="AY157" s="40"/>
      <c r="AZ157" s="43"/>
      <c r="BA157" s="44" t="s">
        <v>124</v>
      </c>
      <c r="BB157" s="45" t="s">
        <v>1017</v>
      </c>
      <c r="BC157" s="46" t="s">
        <v>75</v>
      </c>
      <c r="BD157" s="31" t="s">
        <v>76</v>
      </c>
      <c r="BE157" s="31" t="s">
        <v>77</v>
      </c>
      <c r="BF157" s="47" t="s">
        <v>1018</v>
      </c>
      <c r="BG157" s="46" t="s">
        <v>138</v>
      </c>
      <c r="BH157" s="46" t="s">
        <v>139</v>
      </c>
      <c r="BI157" s="31" t="s">
        <v>117</v>
      </c>
      <c r="BJ157" s="31" t="s">
        <v>1019</v>
      </c>
      <c r="BK157" s="57">
        <v>-26.751149999999999</v>
      </c>
      <c r="BL157" s="57">
        <v>-69.783109999999994</v>
      </c>
      <c r="BM157" s="50" t="s">
        <v>83</v>
      </c>
      <c r="BN157" s="51" t="s">
        <v>1020</v>
      </c>
      <c r="BO157" s="52" t="s">
        <v>1021</v>
      </c>
    </row>
    <row r="158" spans="1:69" customFormat="1" ht="54" customHeight="1" x14ac:dyDescent="0.3">
      <c r="A158" s="28"/>
      <c r="B158" s="29" t="s">
        <v>1012</v>
      </c>
      <c r="C158" s="30" t="s">
        <v>61</v>
      </c>
      <c r="D158" s="31" t="s">
        <v>62</v>
      </c>
      <c r="E158" s="31" t="s">
        <v>62</v>
      </c>
      <c r="F158" s="31" t="s">
        <v>61</v>
      </c>
      <c r="G158" s="31" t="s">
        <v>61</v>
      </c>
      <c r="H158" s="31" t="s">
        <v>61</v>
      </c>
      <c r="I158" s="31" t="s">
        <v>61</v>
      </c>
      <c r="J158" s="31" t="s">
        <v>61</v>
      </c>
      <c r="K158" s="31" t="s">
        <v>62</v>
      </c>
      <c r="L158" s="31" t="s">
        <v>62</v>
      </c>
      <c r="M158" s="31" t="s">
        <v>62</v>
      </c>
      <c r="N158" s="31" t="s">
        <v>62</v>
      </c>
      <c r="O158" s="33" t="str">
        <f>VLOOKUP(B158,[1]PPTO!$I$6:$Q$103,8,0)</f>
        <v>SI</v>
      </c>
      <c r="P158" s="33" t="str">
        <f>VLOOKUP(B158,[1]PPTO!$I$6:$R$114,10,0)</f>
        <v>SI</v>
      </c>
      <c r="Q158" s="30" t="s">
        <v>91</v>
      </c>
      <c r="R158" s="31" t="s">
        <v>64</v>
      </c>
      <c r="S158" s="31" t="s">
        <v>106</v>
      </c>
      <c r="T158" s="31" t="s">
        <v>1022</v>
      </c>
      <c r="U158" s="34"/>
      <c r="V158" s="33" t="s">
        <v>91</v>
      </c>
      <c r="W158" s="35" t="s">
        <v>1023</v>
      </c>
      <c r="X158" s="32" t="s">
        <v>70</v>
      </c>
      <c r="Y158" s="32"/>
      <c r="Z158" s="32" t="s">
        <v>70</v>
      </c>
      <c r="AA158" s="36"/>
      <c r="AB158" s="54"/>
      <c r="AC158" s="55"/>
      <c r="AD158" s="40">
        <v>827</v>
      </c>
      <c r="AE158" s="40">
        <v>0.32</v>
      </c>
      <c r="AF158" s="40"/>
      <c r="AG158" s="40"/>
      <c r="AH158" s="40"/>
      <c r="AI158" s="40">
        <v>0.1</v>
      </c>
      <c r="AJ158" s="40">
        <v>1.32</v>
      </c>
      <c r="AK158" s="42"/>
      <c r="AL158" s="40"/>
      <c r="AM158" s="40"/>
      <c r="AN158" s="40"/>
      <c r="AO158" s="40"/>
      <c r="AP158" s="40"/>
      <c r="AQ158" s="40"/>
      <c r="AR158" s="40"/>
      <c r="AS158" s="40"/>
      <c r="AT158" s="40"/>
      <c r="AU158" s="40"/>
      <c r="AV158" s="40"/>
      <c r="AW158" s="40"/>
      <c r="AX158" s="40"/>
      <c r="AY158" s="40"/>
      <c r="AZ158" s="43"/>
      <c r="BA158" s="44" t="s">
        <v>221</v>
      </c>
      <c r="BB158" s="45" t="s">
        <v>221</v>
      </c>
      <c r="BC158" s="46" t="s">
        <v>113</v>
      </c>
      <c r="BD158" s="31" t="s">
        <v>76</v>
      </c>
      <c r="BE158" s="31" t="s">
        <v>76</v>
      </c>
      <c r="BF158" s="47" t="s">
        <v>1024</v>
      </c>
      <c r="BG158" s="46" t="s">
        <v>541</v>
      </c>
      <c r="BH158" s="46" t="s">
        <v>166</v>
      </c>
      <c r="BI158" s="31" t="s">
        <v>117</v>
      </c>
      <c r="BJ158" s="31" t="s">
        <v>389</v>
      </c>
      <c r="BK158" s="48" t="s">
        <v>1025</v>
      </c>
      <c r="BL158" s="48" t="s">
        <v>1026</v>
      </c>
      <c r="BM158" s="50" t="s">
        <v>83</v>
      </c>
      <c r="BN158" s="51" t="s">
        <v>1020</v>
      </c>
      <c r="BO158" s="52" t="s">
        <v>1027</v>
      </c>
    </row>
    <row r="159" spans="1:69" customFormat="1" ht="54" customHeight="1" x14ac:dyDescent="0.3">
      <c r="A159" s="28"/>
      <c r="B159" s="29" t="s">
        <v>1012</v>
      </c>
      <c r="C159" s="30" t="s">
        <v>61</v>
      </c>
      <c r="D159" s="31" t="s">
        <v>62</v>
      </c>
      <c r="E159" s="31" t="s">
        <v>62</v>
      </c>
      <c r="F159" s="31" t="s">
        <v>61</v>
      </c>
      <c r="G159" s="31" t="s">
        <v>61</v>
      </c>
      <c r="H159" s="31" t="s">
        <v>61</v>
      </c>
      <c r="I159" s="31" t="s">
        <v>61</v>
      </c>
      <c r="J159" s="31" t="s">
        <v>61</v>
      </c>
      <c r="K159" s="31" t="s">
        <v>62</v>
      </c>
      <c r="L159" s="31" t="s">
        <v>62</v>
      </c>
      <c r="M159" s="31" t="s">
        <v>62</v>
      </c>
      <c r="N159" s="31" t="s">
        <v>62</v>
      </c>
      <c r="O159" s="33" t="str">
        <f>VLOOKUP(B159,[1]PPTO!$I$6:$Q$103,8,0)</f>
        <v>SI</v>
      </c>
      <c r="P159" s="33" t="str">
        <f>VLOOKUP(B159,[1]PPTO!$I$6:$R$114,10,0)</f>
        <v>SI</v>
      </c>
      <c r="Q159" s="30" t="s">
        <v>91</v>
      </c>
      <c r="R159" s="31" t="s">
        <v>64</v>
      </c>
      <c r="S159" s="31" t="s">
        <v>106</v>
      </c>
      <c r="T159" s="31" t="s">
        <v>1013</v>
      </c>
      <c r="U159" s="34"/>
      <c r="V159" s="33" t="s">
        <v>91</v>
      </c>
      <c r="W159" s="35" t="s">
        <v>1028</v>
      </c>
      <c r="X159" s="32" t="s">
        <v>70</v>
      </c>
      <c r="Y159" s="32"/>
      <c r="Z159" s="32" t="s">
        <v>70</v>
      </c>
      <c r="AA159" s="36">
        <v>33000</v>
      </c>
      <c r="AB159" s="54"/>
      <c r="AC159" s="55"/>
      <c r="AD159" s="40"/>
      <c r="AE159" s="40"/>
      <c r="AF159" s="40"/>
      <c r="AG159" s="40"/>
      <c r="AH159" s="40"/>
      <c r="AI159" s="40"/>
      <c r="AJ159" s="40"/>
      <c r="AK159" s="42"/>
      <c r="AL159" s="40"/>
      <c r="AM159" s="40"/>
      <c r="AN159" s="40"/>
      <c r="AO159" s="40"/>
      <c r="AP159" s="40"/>
      <c r="AQ159" s="40"/>
      <c r="AR159" s="40"/>
      <c r="AS159" s="40"/>
      <c r="AT159" s="40"/>
      <c r="AU159" s="40"/>
      <c r="AV159" s="40"/>
      <c r="AW159" s="40"/>
      <c r="AX159" s="40"/>
      <c r="AY159" s="40"/>
      <c r="AZ159" s="43"/>
      <c r="BA159" s="44" t="s">
        <v>111</v>
      </c>
      <c r="BB159" s="45" t="s">
        <v>221</v>
      </c>
      <c r="BC159" s="46" t="s">
        <v>113</v>
      </c>
      <c r="BD159" s="31" t="s">
        <v>77</v>
      </c>
      <c r="BE159" s="31" t="s">
        <v>77</v>
      </c>
      <c r="BF159" s="47" t="s">
        <v>1029</v>
      </c>
      <c r="BG159" s="46" t="s">
        <v>541</v>
      </c>
      <c r="BH159" s="46" t="s">
        <v>166</v>
      </c>
      <c r="BI159" s="31" t="s">
        <v>140</v>
      </c>
      <c r="BJ159" s="31" t="s">
        <v>317</v>
      </c>
      <c r="BK159" s="48" t="s">
        <v>1030</v>
      </c>
      <c r="BL159" s="48" t="s">
        <v>1031</v>
      </c>
      <c r="BM159" s="50" t="s">
        <v>83</v>
      </c>
      <c r="BN159" s="51" t="s">
        <v>1020</v>
      </c>
      <c r="BO159" s="52" t="s">
        <v>1032</v>
      </c>
    </row>
    <row r="160" spans="1:69" customFormat="1" ht="54" customHeight="1" x14ac:dyDescent="0.3">
      <c r="A160" s="28"/>
      <c r="B160" s="29" t="s">
        <v>1012</v>
      </c>
      <c r="C160" s="30" t="s">
        <v>61</v>
      </c>
      <c r="D160" s="31" t="s">
        <v>62</v>
      </c>
      <c r="E160" s="31" t="s">
        <v>62</v>
      </c>
      <c r="F160" s="31" t="s">
        <v>61</v>
      </c>
      <c r="G160" s="31" t="s">
        <v>61</v>
      </c>
      <c r="H160" s="31" t="s">
        <v>61</v>
      </c>
      <c r="I160" s="31" t="s">
        <v>61</v>
      </c>
      <c r="J160" s="31" t="s">
        <v>61</v>
      </c>
      <c r="K160" s="31" t="s">
        <v>62</v>
      </c>
      <c r="L160" s="31" t="s">
        <v>62</v>
      </c>
      <c r="M160" s="31" t="s">
        <v>62</v>
      </c>
      <c r="N160" s="31" t="s">
        <v>62</v>
      </c>
      <c r="O160" s="33" t="str">
        <f>VLOOKUP(B160,[1]PPTO!$I$6:$Q$103,8,0)</f>
        <v>SI</v>
      </c>
      <c r="P160" s="33" t="str">
        <f>VLOOKUP(B160,[1]PPTO!$I$6:$R$114,10,0)</f>
        <v>SI</v>
      </c>
      <c r="Q160" s="30" t="s">
        <v>91</v>
      </c>
      <c r="R160" s="31" t="s">
        <v>64</v>
      </c>
      <c r="S160" s="31" t="s">
        <v>106</v>
      </c>
      <c r="T160" s="31" t="s">
        <v>1013</v>
      </c>
      <c r="U160" s="34"/>
      <c r="V160" s="33" t="s">
        <v>91</v>
      </c>
      <c r="W160" s="35" t="s">
        <v>1033</v>
      </c>
      <c r="X160" s="32" t="s">
        <v>70</v>
      </c>
      <c r="Y160" s="32" t="s">
        <v>132</v>
      </c>
      <c r="Z160" s="32" t="s">
        <v>218</v>
      </c>
      <c r="AA160" s="36"/>
      <c r="AB160" s="54"/>
      <c r="AC160" s="55"/>
      <c r="AD160" s="40"/>
      <c r="AE160" s="40"/>
      <c r="AF160" s="40"/>
      <c r="AG160" s="40"/>
      <c r="AH160" s="40"/>
      <c r="AI160" s="40"/>
      <c r="AJ160" s="40"/>
      <c r="AK160" s="42"/>
      <c r="AL160" s="40"/>
      <c r="AM160" s="40"/>
      <c r="AN160" s="40"/>
      <c r="AO160" s="40"/>
      <c r="AP160" s="40"/>
      <c r="AQ160" s="40"/>
      <c r="AR160" s="40"/>
      <c r="AS160" s="40"/>
      <c r="AT160" s="40"/>
      <c r="AU160" s="40"/>
      <c r="AV160" s="40"/>
      <c r="AW160" s="40"/>
      <c r="AX160" s="40"/>
      <c r="AY160" s="40"/>
      <c r="AZ160" s="43"/>
      <c r="BA160" s="44" t="s">
        <v>221</v>
      </c>
      <c r="BB160" s="45" t="s">
        <v>221</v>
      </c>
      <c r="BC160" s="46" t="s">
        <v>136</v>
      </c>
      <c r="BD160" s="31" t="s">
        <v>77</v>
      </c>
      <c r="BE160" s="31" t="s">
        <v>1034</v>
      </c>
      <c r="BF160" s="47" t="s">
        <v>1035</v>
      </c>
      <c r="BG160" s="46" t="s">
        <v>138</v>
      </c>
      <c r="BH160" s="46" t="s">
        <v>139</v>
      </c>
      <c r="BI160" s="31" t="s">
        <v>140</v>
      </c>
      <c r="BJ160" s="31" t="s">
        <v>140</v>
      </c>
      <c r="BK160" s="48" t="s">
        <v>1036</v>
      </c>
      <c r="BL160" s="48" t="s">
        <v>1037</v>
      </c>
      <c r="BM160" s="50" t="s">
        <v>83</v>
      </c>
      <c r="BN160" s="51" t="s">
        <v>1020</v>
      </c>
      <c r="BO160" s="52" t="s">
        <v>1038</v>
      </c>
    </row>
    <row r="161" spans="1:67" customFormat="1" ht="54" customHeight="1" x14ac:dyDescent="0.3">
      <c r="A161" s="28"/>
      <c r="B161" s="29" t="s">
        <v>1012</v>
      </c>
      <c r="C161" s="30" t="s">
        <v>61</v>
      </c>
      <c r="D161" s="31" t="s">
        <v>62</v>
      </c>
      <c r="E161" s="31" t="s">
        <v>62</v>
      </c>
      <c r="F161" s="31" t="s">
        <v>61</v>
      </c>
      <c r="G161" s="31" t="s">
        <v>61</v>
      </c>
      <c r="H161" s="31" t="s">
        <v>61</v>
      </c>
      <c r="I161" s="31" t="s">
        <v>61</v>
      </c>
      <c r="J161" s="31" t="s">
        <v>61</v>
      </c>
      <c r="K161" s="31" t="s">
        <v>62</v>
      </c>
      <c r="L161" s="31" t="s">
        <v>62</v>
      </c>
      <c r="M161" s="31" t="s">
        <v>62</v>
      </c>
      <c r="N161" s="31" t="s">
        <v>62</v>
      </c>
      <c r="O161" s="33" t="str">
        <f>VLOOKUP(B161,[1]PPTO!$I$6:$Q$103,8,0)</f>
        <v>SI</v>
      </c>
      <c r="P161" s="33" t="str">
        <f>VLOOKUP(B161,[1]PPTO!$I$6:$R$114,10,0)</f>
        <v>SI</v>
      </c>
      <c r="Q161" s="30" t="s">
        <v>91</v>
      </c>
      <c r="R161" s="31" t="s">
        <v>64</v>
      </c>
      <c r="S161" s="31" t="s">
        <v>106</v>
      </c>
      <c r="T161" s="31" t="s">
        <v>1013</v>
      </c>
      <c r="U161" s="34"/>
      <c r="V161" s="33" t="s">
        <v>91</v>
      </c>
      <c r="W161" s="35" t="s">
        <v>1039</v>
      </c>
      <c r="X161" s="32" t="s">
        <v>70</v>
      </c>
      <c r="Y161" s="32" t="s">
        <v>132</v>
      </c>
      <c r="Z161" s="32" t="s">
        <v>218</v>
      </c>
      <c r="AA161" s="36">
        <v>1857</v>
      </c>
      <c r="AB161" s="54"/>
      <c r="AC161" s="55"/>
      <c r="AD161" s="40"/>
      <c r="AE161" s="40"/>
      <c r="AF161" s="40"/>
      <c r="AG161" s="40"/>
      <c r="AH161" s="40"/>
      <c r="AI161" s="40"/>
      <c r="AJ161" s="40"/>
      <c r="AK161" s="42"/>
      <c r="AL161" s="40"/>
      <c r="AM161" s="40"/>
      <c r="AN161" s="40"/>
      <c r="AO161" s="40"/>
      <c r="AP161" s="40"/>
      <c r="AQ161" s="40"/>
      <c r="AR161" s="40"/>
      <c r="AS161" s="40"/>
      <c r="AT161" s="40"/>
      <c r="AU161" s="40"/>
      <c r="AV161" s="40"/>
      <c r="AW161" s="40"/>
      <c r="AX161" s="40"/>
      <c r="AY161" s="40"/>
      <c r="AZ161" s="43"/>
      <c r="BA161" s="44" t="s">
        <v>291</v>
      </c>
      <c r="BB161" s="45" t="s">
        <v>1040</v>
      </c>
      <c r="BC161" s="46" t="s">
        <v>113</v>
      </c>
      <c r="BD161" s="31" t="s">
        <v>77</v>
      </c>
      <c r="BE161" s="31" t="s">
        <v>77</v>
      </c>
      <c r="BF161" s="47" t="s">
        <v>1041</v>
      </c>
      <c r="BG161" s="46" t="s">
        <v>138</v>
      </c>
      <c r="BH161" s="46" t="s">
        <v>139</v>
      </c>
      <c r="BI161" s="31" t="s">
        <v>117</v>
      </c>
      <c r="BJ161" s="31" t="s">
        <v>389</v>
      </c>
      <c r="BK161" s="48" t="s">
        <v>1042</v>
      </c>
      <c r="BL161" s="48" t="s">
        <v>1043</v>
      </c>
      <c r="BM161" s="50" t="s">
        <v>83</v>
      </c>
      <c r="BN161" s="51" t="s">
        <v>1020</v>
      </c>
      <c r="BO161" s="52" t="s">
        <v>1044</v>
      </c>
    </row>
    <row r="162" spans="1:67" customFormat="1" ht="54" customHeight="1" x14ac:dyDescent="0.3">
      <c r="A162" s="28"/>
      <c r="B162" s="29" t="s">
        <v>1012</v>
      </c>
      <c r="C162" s="30" t="s">
        <v>61</v>
      </c>
      <c r="D162" s="31" t="s">
        <v>62</v>
      </c>
      <c r="E162" s="31" t="s">
        <v>62</v>
      </c>
      <c r="F162" s="31" t="s">
        <v>61</v>
      </c>
      <c r="G162" s="31" t="s">
        <v>61</v>
      </c>
      <c r="H162" s="31" t="s">
        <v>61</v>
      </c>
      <c r="I162" s="31" t="s">
        <v>61</v>
      </c>
      <c r="J162" s="31" t="s">
        <v>61</v>
      </c>
      <c r="K162" s="31" t="s">
        <v>62</v>
      </c>
      <c r="L162" s="31" t="s">
        <v>62</v>
      </c>
      <c r="M162" s="31" t="s">
        <v>62</v>
      </c>
      <c r="N162" s="31" t="s">
        <v>62</v>
      </c>
      <c r="O162" s="33" t="str">
        <f>VLOOKUP(B162,[1]PPTO!$I$6:$Q$103,8,0)</f>
        <v>SI</v>
      </c>
      <c r="P162" s="33" t="str">
        <f>VLOOKUP(B162,[1]PPTO!$I$6:$R$114,10,0)</f>
        <v>SI</v>
      </c>
      <c r="Q162" s="30" t="s">
        <v>91</v>
      </c>
      <c r="R162" s="31" t="s">
        <v>64</v>
      </c>
      <c r="S162" s="31" t="s">
        <v>106</v>
      </c>
      <c r="T162" s="31" t="s">
        <v>1013</v>
      </c>
      <c r="U162" s="34"/>
      <c r="V162" s="33" t="s">
        <v>91</v>
      </c>
      <c r="W162" s="35" t="s">
        <v>1045</v>
      </c>
      <c r="X162" s="32" t="s">
        <v>70</v>
      </c>
      <c r="Y162" s="32"/>
      <c r="Z162" s="32" t="s">
        <v>70</v>
      </c>
      <c r="AA162" s="36"/>
      <c r="AB162" s="54"/>
      <c r="AC162" s="55"/>
      <c r="AD162" s="40"/>
      <c r="AE162" s="40"/>
      <c r="AF162" s="40"/>
      <c r="AG162" s="40"/>
      <c r="AH162" s="40"/>
      <c r="AI162" s="40"/>
      <c r="AJ162" s="40"/>
      <c r="AK162" s="42"/>
      <c r="AL162" s="40"/>
      <c r="AM162" s="40"/>
      <c r="AN162" s="40"/>
      <c r="AO162" s="40"/>
      <c r="AP162" s="40"/>
      <c r="AQ162" s="40"/>
      <c r="AR162" s="40"/>
      <c r="AS162" s="40"/>
      <c r="AT162" s="40"/>
      <c r="AU162" s="40"/>
      <c r="AV162" s="40"/>
      <c r="AW162" s="40"/>
      <c r="AX162" s="40"/>
      <c r="AY162" s="40"/>
      <c r="AZ162" s="43"/>
      <c r="BA162" s="44" t="s">
        <v>111</v>
      </c>
      <c r="BB162" s="45" t="s">
        <v>1046</v>
      </c>
      <c r="BC162" s="46" t="s">
        <v>113</v>
      </c>
      <c r="BD162" s="31" t="s">
        <v>77</v>
      </c>
      <c r="BE162" s="31" t="s">
        <v>77</v>
      </c>
      <c r="BF162" s="47" t="s">
        <v>1047</v>
      </c>
      <c r="BG162" s="46" t="s">
        <v>545</v>
      </c>
      <c r="BH162" s="46" t="s">
        <v>166</v>
      </c>
      <c r="BI162" s="31" t="s">
        <v>117</v>
      </c>
      <c r="BJ162" s="31" t="s">
        <v>389</v>
      </c>
      <c r="BK162" s="48" t="s">
        <v>1048</v>
      </c>
      <c r="BL162" s="48" t="s">
        <v>1049</v>
      </c>
      <c r="BM162" s="50" t="s">
        <v>83</v>
      </c>
      <c r="BN162" s="51" t="s">
        <v>1020</v>
      </c>
      <c r="BO162" s="52" t="s">
        <v>1050</v>
      </c>
    </row>
    <row r="163" spans="1:67" customFormat="1" ht="69.75" customHeight="1" x14ac:dyDescent="0.3">
      <c r="A163" s="28"/>
      <c r="B163" s="29" t="s">
        <v>1012</v>
      </c>
      <c r="C163" s="30" t="s">
        <v>61</v>
      </c>
      <c r="D163" s="31" t="s">
        <v>62</v>
      </c>
      <c r="E163" s="31" t="s">
        <v>62</v>
      </c>
      <c r="F163" s="31" t="s">
        <v>61</v>
      </c>
      <c r="G163" s="31" t="s">
        <v>61</v>
      </c>
      <c r="H163" s="31" t="s">
        <v>61</v>
      </c>
      <c r="I163" s="31" t="s">
        <v>61</v>
      </c>
      <c r="J163" s="31" t="s">
        <v>61</v>
      </c>
      <c r="K163" s="31" t="s">
        <v>62</v>
      </c>
      <c r="L163" s="31" t="s">
        <v>62</v>
      </c>
      <c r="M163" s="31" t="s">
        <v>62</v>
      </c>
      <c r="N163" s="31" t="s">
        <v>62</v>
      </c>
      <c r="O163" s="33" t="str">
        <f>VLOOKUP(B163,[1]PPTO!$I$6:$Q$103,8,0)</f>
        <v>SI</v>
      </c>
      <c r="P163" s="33" t="str">
        <f>VLOOKUP(B163,[1]PPTO!$I$6:$R$114,10,0)</f>
        <v>SI</v>
      </c>
      <c r="Q163" s="30" t="s">
        <v>91</v>
      </c>
      <c r="R163" s="31" t="s">
        <v>64</v>
      </c>
      <c r="S163" s="31" t="s">
        <v>106</v>
      </c>
      <c r="T163" s="31" t="s">
        <v>1013</v>
      </c>
      <c r="U163" s="34" t="s">
        <v>1012</v>
      </c>
      <c r="V163" s="33" t="s">
        <v>91</v>
      </c>
      <c r="W163" s="35" t="s">
        <v>1051</v>
      </c>
      <c r="X163" s="32" t="s">
        <v>69</v>
      </c>
      <c r="Y163" s="32" t="s">
        <v>70</v>
      </c>
      <c r="Z163" s="32" t="s">
        <v>412</v>
      </c>
      <c r="AA163" s="36"/>
      <c r="AB163" s="54"/>
      <c r="AC163" s="55"/>
      <c r="AD163" s="40"/>
      <c r="AE163" s="40"/>
      <c r="AF163" s="40"/>
      <c r="AG163" s="40"/>
      <c r="AH163" s="40"/>
      <c r="AI163" s="40"/>
      <c r="AJ163" s="40"/>
      <c r="AK163" s="42"/>
      <c r="AL163" s="40"/>
      <c r="AM163" s="40"/>
      <c r="AN163" s="40"/>
      <c r="AO163" s="40"/>
      <c r="AP163" s="40"/>
      <c r="AQ163" s="40"/>
      <c r="AR163" s="40"/>
      <c r="AS163" s="40"/>
      <c r="AT163" s="40"/>
      <c r="AU163" s="40"/>
      <c r="AV163" s="40"/>
      <c r="AW163" s="40"/>
      <c r="AX163" s="40"/>
      <c r="AY163" s="40"/>
      <c r="AZ163" s="43"/>
      <c r="BA163" s="44" t="s">
        <v>111</v>
      </c>
      <c r="BB163" s="45" t="s">
        <v>1046</v>
      </c>
      <c r="BC163" s="46" t="s">
        <v>113</v>
      </c>
      <c r="BD163" s="31" t="s">
        <v>77</v>
      </c>
      <c r="BE163" s="31" t="s">
        <v>77</v>
      </c>
      <c r="BF163" s="47" t="s">
        <v>1052</v>
      </c>
      <c r="BG163" s="46"/>
      <c r="BH163" s="46" t="s">
        <v>166</v>
      </c>
      <c r="BI163" s="31" t="s">
        <v>117</v>
      </c>
      <c r="BJ163" s="31" t="s">
        <v>1053</v>
      </c>
      <c r="BK163" s="57">
        <v>-28.48959</v>
      </c>
      <c r="BL163" s="57">
        <v>-69.731819999999999</v>
      </c>
      <c r="BM163" s="50" t="s">
        <v>83</v>
      </c>
      <c r="BN163" s="51" t="s">
        <v>1020</v>
      </c>
      <c r="BO163" s="52" t="s">
        <v>1054</v>
      </c>
    </row>
    <row r="164" spans="1:67" customFormat="1" ht="54" customHeight="1" x14ac:dyDescent="0.3">
      <c r="A164" s="28"/>
      <c r="B164" s="29" t="s">
        <v>1012</v>
      </c>
      <c r="C164" s="30" t="s">
        <v>61</v>
      </c>
      <c r="D164" s="31" t="s">
        <v>61</v>
      </c>
      <c r="E164" s="31" t="s">
        <v>61</v>
      </c>
      <c r="F164" s="31" t="s">
        <v>61</v>
      </c>
      <c r="G164" s="31" t="s">
        <v>61</v>
      </c>
      <c r="H164" s="31" t="s">
        <v>62</v>
      </c>
      <c r="I164" s="31" t="s">
        <v>62</v>
      </c>
      <c r="J164" s="31" t="s">
        <v>62</v>
      </c>
      <c r="K164" s="31" t="s">
        <v>62</v>
      </c>
      <c r="L164" s="31" t="s">
        <v>62</v>
      </c>
      <c r="M164" s="53" t="s">
        <v>62</v>
      </c>
      <c r="N164" s="31" t="s">
        <v>62</v>
      </c>
      <c r="O164" s="33" t="str">
        <f>VLOOKUP(B164,[1]PPTO!$I$6:$Q$103,8,0)</f>
        <v>SI</v>
      </c>
      <c r="P164" s="33" t="str">
        <f>VLOOKUP(B164,[1]PPTO!$I$6:$R$114,10,0)</f>
        <v>SI</v>
      </c>
      <c r="Q164" s="30" t="s">
        <v>91</v>
      </c>
      <c r="R164" s="31" t="s">
        <v>64</v>
      </c>
      <c r="S164" s="31" t="s">
        <v>106</v>
      </c>
      <c r="T164" s="31" t="s">
        <v>1013</v>
      </c>
      <c r="U164" s="34"/>
      <c r="V164" s="33" t="s">
        <v>91</v>
      </c>
      <c r="W164" s="35" t="s">
        <v>1055</v>
      </c>
      <c r="X164" s="32" t="s">
        <v>70</v>
      </c>
      <c r="Y164" s="32" t="s">
        <v>132</v>
      </c>
      <c r="Z164" s="32" t="s">
        <v>110</v>
      </c>
      <c r="AA164" s="36"/>
      <c r="AB164" s="54"/>
      <c r="AC164" s="55"/>
      <c r="AD164" s="40"/>
      <c r="AE164" s="40"/>
      <c r="AF164" s="40"/>
      <c r="AG164" s="40"/>
      <c r="AH164" s="40"/>
      <c r="AI164" s="40"/>
      <c r="AJ164" s="40"/>
      <c r="AK164" s="42"/>
      <c r="AL164" s="40"/>
      <c r="AM164" s="40"/>
      <c r="AN164" s="40"/>
      <c r="AO164" s="40"/>
      <c r="AP164" s="40"/>
      <c r="AQ164" s="40"/>
      <c r="AR164" s="40"/>
      <c r="AS164" s="40"/>
      <c r="AT164" s="40"/>
      <c r="AU164" s="40"/>
      <c r="AV164" s="40"/>
      <c r="AW164" s="40"/>
      <c r="AX164" s="40"/>
      <c r="AY164" s="40"/>
      <c r="AZ164" s="43"/>
      <c r="BA164" s="44" t="s">
        <v>111</v>
      </c>
      <c r="BB164" s="45" t="s">
        <v>221</v>
      </c>
      <c r="BC164" s="46" t="s">
        <v>136</v>
      </c>
      <c r="BD164" s="31" t="s">
        <v>77</v>
      </c>
      <c r="BE164" s="31" t="s">
        <v>77</v>
      </c>
      <c r="BF164" s="47" t="s">
        <v>1056</v>
      </c>
      <c r="BG164" s="46" t="s">
        <v>541</v>
      </c>
      <c r="BH164" s="46" t="s">
        <v>166</v>
      </c>
      <c r="BI164" s="31" t="s">
        <v>140</v>
      </c>
      <c r="BJ164" s="31" t="s">
        <v>140</v>
      </c>
      <c r="BK164" s="48" t="s">
        <v>1057</v>
      </c>
      <c r="BL164" s="48" t="s">
        <v>1058</v>
      </c>
      <c r="BM164" s="50" t="s">
        <v>83</v>
      </c>
      <c r="BN164" s="51" t="s">
        <v>1020</v>
      </c>
      <c r="BO164" s="52" t="s">
        <v>1059</v>
      </c>
    </row>
    <row r="165" spans="1:67" customFormat="1" ht="38.25" customHeight="1" x14ac:dyDescent="0.3">
      <c r="A165" s="28"/>
      <c r="B165" s="29" t="s">
        <v>1012</v>
      </c>
      <c r="C165" s="30" t="s">
        <v>61</v>
      </c>
      <c r="D165" s="31" t="s">
        <v>61</v>
      </c>
      <c r="E165" s="31" t="s">
        <v>61</v>
      </c>
      <c r="F165" s="31" t="s">
        <v>61</v>
      </c>
      <c r="G165" s="31" t="s">
        <v>61</v>
      </c>
      <c r="H165" s="31" t="s">
        <v>62</v>
      </c>
      <c r="I165" s="31" t="s">
        <v>62</v>
      </c>
      <c r="J165" s="31" t="s">
        <v>62</v>
      </c>
      <c r="K165" s="31" t="s">
        <v>62</v>
      </c>
      <c r="L165" s="31" t="s">
        <v>62</v>
      </c>
      <c r="M165" s="53" t="s">
        <v>62</v>
      </c>
      <c r="N165" s="31" t="s">
        <v>62</v>
      </c>
      <c r="O165" s="33" t="str">
        <f>VLOOKUP(B165,[1]PPTO!$I$6:$Q$103,8,0)</f>
        <v>SI</v>
      </c>
      <c r="P165" s="33" t="str">
        <f>VLOOKUP(B165,[1]PPTO!$I$6:$R$114,10,0)</f>
        <v>SI</v>
      </c>
      <c r="Q165" s="30" t="s">
        <v>91</v>
      </c>
      <c r="R165" s="31" t="s">
        <v>64</v>
      </c>
      <c r="S165" s="31" t="s">
        <v>106</v>
      </c>
      <c r="T165" s="31" t="s">
        <v>1013</v>
      </c>
      <c r="U165" s="34"/>
      <c r="V165" s="33" t="s">
        <v>91</v>
      </c>
      <c r="W165" s="35" t="s">
        <v>1060</v>
      </c>
      <c r="X165" s="32" t="s">
        <v>70</v>
      </c>
      <c r="Y165" s="32" t="s">
        <v>342</v>
      </c>
      <c r="Z165" s="32" t="s">
        <v>200</v>
      </c>
      <c r="AA165" s="36"/>
      <c r="AB165" s="54"/>
      <c r="AC165" s="55"/>
      <c r="AD165" s="40"/>
      <c r="AE165" s="40"/>
      <c r="AF165" s="40"/>
      <c r="AG165" s="40"/>
      <c r="AH165" s="40"/>
      <c r="AI165" s="40"/>
      <c r="AJ165" s="40"/>
      <c r="AK165" s="42"/>
      <c r="AL165" s="40"/>
      <c r="AM165" s="40"/>
      <c r="AN165" s="40"/>
      <c r="AO165" s="40"/>
      <c r="AP165" s="40"/>
      <c r="AQ165" s="40"/>
      <c r="AR165" s="40"/>
      <c r="AS165" s="40"/>
      <c r="AT165" s="40"/>
      <c r="AU165" s="40"/>
      <c r="AV165" s="40"/>
      <c r="AW165" s="40"/>
      <c r="AX165" s="40"/>
      <c r="AY165" s="40"/>
      <c r="AZ165" s="43"/>
      <c r="BA165" s="44" t="s">
        <v>111</v>
      </c>
      <c r="BB165" s="45" t="s">
        <v>221</v>
      </c>
      <c r="BC165" s="46" t="s">
        <v>136</v>
      </c>
      <c r="BD165" s="31" t="s">
        <v>77</v>
      </c>
      <c r="BE165" s="31" t="s">
        <v>77</v>
      </c>
      <c r="BF165" s="47" t="s">
        <v>1061</v>
      </c>
      <c r="BG165" s="46" t="s">
        <v>541</v>
      </c>
      <c r="BH165" s="46" t="s">
        <v>166</v>
      </c>
      <c r="BI165" s="31" t="s">
        <v>117</v>
      </c>
      <c r="BJ165" s="31" t="s">
        <v>389</v>
      </c>
      <c r="BK165" s="48" t="s">
        <v>1062</v>
      </c>
      <c r="BL165" s="48" t="s">
        <v>1063</v>
      </c>
      <c r="BM165" s="50" t="s">
        <v>83</v>
      </c>
      <c r="BN165" s="51" t="s">
        <v>1020</v>
      </c>
      <c r="BO165" s="52" t="s">
        <v>1064</v>
      </c>
    </row>
    <row r="166" spans="1:67" customFormat="1" ht="54" customHeight="1" x14ac:dyDescent="0.3">
      <c r="A166" s="28"/>
      <c r="B166" s="29" t="s">
        <v>1012</v>
      </c>
      <c r="C166" s="30" t="s">
        <v>61</v>
      </c>
      <c r="D166" s="31" t="s">
        <v>61</v>
      </c>
      <c r="E166" s="31" t="s">
        <v>61</v>
      </c>
      <c r="F166" s="31" t="s">
        <v>61</v>
      </c>
      <c r="G166" s="31" t="s">
        <v>61</v>
      </c>
      <c r="H166" s="31" t="s">
        <v>62</v>
      </c>
      <c r="I166" s="31" t="s">
        <v>62</v>
      </c>
      <c r="J166" s="31" t="s">
        <v>62</v>
      </c>
      <c r="K166" s="31" t="s">
        <v>62</v>
      </c>
      <c r="L166" s="31" t="s">
        <v>62</v>
      </c>
      <c r="M166" s="31" t="s">
        <v>62</v>
      </c>
      <c r="N166" s="31" t="s">
        <v>62</v>
      </c>
      <c r="O166" s="33" t="str">
        <f>VLOOKUP(B166,[1]PPTO!$I$6:$Q$103,8,0)</f>
        <v>SI</v>
      </c>
      <c r="P166" s="33" t="str">
        <f>VLOOKUP(B166,[1]PPTO!$I$6:$R$114,10,0)</f>
        <v>SI</v>
      </c>
      <c r="Q166" s="30" t="s">
        <v>91</v>
      </c>
      <c r="R166" s="31" t="s">
        <v>64</v>
      </c>
      <c r="S166" s="31" t="s">
        <v>106</v>
      </c>
      <c r="T166" s="31" t="s">
        <v>1013</v>
      </c>
      <c r="U166" s="34"/>
      <c r="V166" s="33" t="s">
        <v>91</v>
      </c>
      <c r="W166" s="35" t="s">
        <v>1065</v>
      </c>
      <c r="X166" s="32" t="s">
        <v>69</v>
      </c>
      <c r="Y166" s="32" t="s">
        <v>1066</v>
      </c>
      <c r="Z166" s="32" t="s">
        <v>1067</v>
      </c>
      <c r="AA166" s="36">
        <v>5000</v>
      </c>
      <c r="AB166" s="54"/>
      <c r="AC166" s="55"/>
      <c r="AD166" s="40"/>
      <c r="AE166" s="40"/>
      <c r="AF166" s="40"/>
      <c r="AG166" s="40"/>
      <c r="AH166" s="40"/>
      <c r="AI166" s="40"/>
      <c r="AJ166" s="40"/>
      <c r="AK166" s="42"/>
      <c r="AL166" s="40"/>
      <c r="AM166" s="40"/>
      <c r="AN166" s="40"/>
      <c r="AO166" s="40"/>
      <c r="AP166" s="40"/>
      <c r="AQ166" s="40"/>
      <c r="AR166" s="40"/>
      <c r="AS166" s="40"/>
      <c r="AT166" s="40"/>
      <c r="AU166" s="40"/>
      <c r="AV166" s="40"/>
      <c r="AW166" s="40"/>
      <c r="AX166" s="40"/>
      <c r="AY166" s="40"/>
      <c r="AZ166" s="43"/>
      <c r="BA166" s="44" t="s">
        <v>124</v>
      </c>
      <c r="BB166" s="45" t="s">
        <v>1068</v>
      </c>
      <c r="BC166" s="46" t="s">
        <v>136</v>
      </c>
      <c r="BD166" s="31" t="s">
        <v>77</v>
      </c>
      <c r="BE166" s="31" t="s">
        <v>77</v>
      </c>
      <c r="BF166" s="47" t="s">
        <v>1069</v>
      </c>
      <c r="BG166" s="46" t="s">
        <v>221</v>
      </c>
      <c r="BH166" s="46" t="s">
        <v>221</v>
      </c>
      <c r="BI166" s="31" t="s">
        <v>140</v>
      </c>
      <c r="BJ166" s="31" t="s">
        <v>140</v>
      </c>
      <c r="BK166" s="48"/>
      <c r="BL166" s="48"/>
      <c r="BM166" s="50"/>
      <c r="BN166" s="51" t="s">
        <v>1020</v>
      </c>
      <c r="BO166" s="52" t="s">
        <v>1070</v>
      </c>
    </row>
    <row r="167" spans="1:67" customFormat="1" ht="54" customHeight="1" x14ac:dyDescent="0.3">
      <c r="A167" s="28" t="str">
        <f>P167</f>
        <v>NO</v>
      </c>
      <c r="B167" s="29" t="s">
        <v>1071</v>
      </c>
      <c r="C167" s="30"/>
      <c r="D167" s="31"/>
      <c r="E167" s="31"/>
      <c r="F167" s="31"/>
      <c r="G167" s="31"/>
      <c r="H167" s="31"/>
      <c r="I167" s="31"/>
      <c r="J167" s="31"/>
      <c r="K167" s="31"/>
      <c r="L167" s="31"/>
      <c r="M167" s="31"/>
      <c r="N167" s="31" t="s">
        <v>62</v>
      </c>
      <c r="O167" s="33" t="str">
        <f>VLOOKUP(B167,[1]PPTO!$I$6:$Q$103,8,0)</f>
        <v>NO</v>
      </c>
      <c r="P167" s="33" t="str">
        <f>VLOOKUP(B167,[1]PPTO!$I$6:$R$114,10,0)</f>
        <v>NO</v>
      </c>
      <c r="Q167" s="30" t="s">
        <v>1072</v>
      </c>
      <c r="R167" s="31" t="s">
        <v>922</v>
      </c>
      <c r="S167" s="31" t="s">
        <v>1073</v>
      </c>
      <c r="T167" s="31">
        <v>5706</v>
      </c>
      <c r="U167" s="34" t="s">
        <v>1074</v>
      </c>
      <c r="V167" s="33" t="s">
        <v>1072</v>
      </c>
      <c r="W167" s="35" t="s">
        <v>1075</v>
      </c>
      <c r="X167" s="32" t="s">
        <v>1076</v>
      </c>
      <c r="Y167" s="32" t="s">
        <v>322</v>
      </c>
      <c r="Z167" s="32" t="s">
        <v>532</v>
      </c>
      <c r="AA167" s="36"/>
      <c r="AB167" s="54"/>
      <c r="AC167" s="55"/>
      <c r="AD167" s="40"/>
      <c r="AE167" s="40"/>
      <c r="AF167" s="40"/>
      <c r="AG167" s="40"/>
      <c r="AH167" s="40"/>
      <c r="AI167" s="40"/>
      <c r="AJ167" s="40"/>
      <c r="AK167" s="42"/>
      <c r="AL167" s="40"/>
      <c r="AM167" s="40"/>
      <c r="AN167" s="40"/>
      <c r="AO167" s="40"/>
      <c r="AP167" s="40"/>
      <c r="AQ167" s="40"/>
      <c r="AR167" s="40"/>
      <c r="AS167" s="40"/>
      <c r="AT167" s="40"/>
      <c r="AU167" s="40"/>
      <c r="AV167" s="40"/>
      <c r="AW167" s="40"/>
      <c r="AX167" s="40"/>
      <c r="AY167" s="40"/>
      <c r="AZ167" s="43"/>
      <c r="BA167" s="44" t="s">
        <v>124</v>
      </c>
      <c r="BB167" s="45"/>
      <c r="BC167" s="46" t="s">
        <v>136</v>
      </c>
      <c r="BD167" s="31" t="s">
        <v>77</v>
      </c>
      <c r="BE167" s="31" t="s">
        <v>77</v>
      </c>
      <c r="BF167" s="47" t="s">
        <v>1077</v>
      </c>
      <c r="BG167" s="46"/>
      <c r="BH167" s="46"/>
      <c r="BI167" s="31" t="s">
        <v>151</v>
      </c>
      <c r="BJ167" s="31" t="s">
        <v>167</v>
      </c>
      <c r="BK167" s="57">
        <v>-20.966899999999999</v>
      </c>
      <c r="BL167" s="57">
        <v>-68.71781</v>
      </c>
      <c r="BM167" s="50" t="s">
        <v>83</v>
      </c>
      <c r="BN167" s="51" t="s">
        <v>1078</v>
      </c>
      <c r="BO167" s="52" t="s">
        <v>1079</v>
      </c>
    </row>
    <row r="168" spans="1:67" customFormat="1" ht="54" customHeight="1" x14ac:dyDescent="0.3">
      <c r="A168" s="28" t="str">
        <f>P168</f>
        <v>SI</v>
      </c>
      <c r="B168" s="29" t="s">
        <v>1080</v>
      </c>
      <c r="C168" s="30"/>
      <c r="D168" s="31"/>
      <c r="E168" s="31"/>
      <c r="F168" s="31"/>
      <c r="G168" s="31"/>
      <c r="H168" s="31"/>
      <c r="I168" s="31"/>
      <c r="J168" s="31"/>
      <c r="K168" s="31" t="s">
        <v>61</v>
      </c>
      <c r="L168" s="31" t="s">
        <v>62</v>
      </c>
      <c r="M168" s="31" t="s">
        <v>62</v>
      </c>
      <c r="N168" s="31" t="s">
        <v>61</v>
      </c>
      <c r="O168" s="33" t="str">
        <f>VLOOKUP(B168,[1]PPTO!$I$6:$Q$103,8,0)</f>
        <v>NO</v>
      </c>
      <c r="P168" s="33" t="str">
        <f>VLOOKUP(B168,[1]PPTO!$I$6:$R$114,10,0)</f>
        <v>SI</v>
      </c>
      <c r="Q168" s="30" t="s">
        <v>91</v>
      </c>
      <c r="R168" s="31" t="s">
        <v>64</v>
      </c>
      <c r="S168" s="31" t="s">
        <v>106</v>
      </c>
      <c r="T168" s="31" t="s">
        <v>1081</v>
      </c>
      <c r="U168" s="34"/>
      <c r="V168" s="33" t="s">
        <v>91</v>
      </c>
      <c r="W168" s="35" t="s">
        <v>1082</v>
      </c>
      <c r="X168" s="32" t="s">
        <v>69</v>
      </c>
      <c r="Y168" s="32" t="s">
        <v>322</v>
      </c>
      <c r="Z168" s="32" t="s">
        <v>532</v>
      </c>
      <c r="AA168" s="36"/>
      <c r="AB168" s="54"/>
      <c r="AC168" s="55"/>
      <c r="AD168" s="40"/>
      <c r="AE168" s="40"/>
      <c r="AF168" s="40"/>
      <c r="AG168" s="40"/>
      <c r="AH168" s="40"/>
      <c r="AI168" s="40"/>
      <c r="AJ168" s="40"/>
      <c r="AK168" s="42"/>
      <c r="AL168" s="40"/>
      <c r="AM168" s="40"/>
      <c r="AN168" s="40"/>
      <c r="AO168" s="40"/>
      <c r="AP168" s="40"/>
      <c r="AQ168" s="40"/>
      <c r="AR168" s="40"/>
      <c r="AS168" s="40"/>
      <c r="AT168" s="40"/>
      <c r="AU168" s="40"/>
      <c r="AV168" s="40"/>
      <c r="AW168" s="40"/>
      <c r="AX168" s="40"/>
      <c r="AY168" s="40"/>
      <c r="AZ168" s="43"/>
      <c r="BA168" s="44" t="s">
        <v>124</v>
      </c>
      <c r="BB168" s="45" t="s">
        <v>1083</v>
      </c>
      <c r="BC168" s="46" t="s">
        <v>136</v>
      </c>
      <c r="BD168" s="31" t="s">
        <v>77</v>
      </c>
      <c r="BE168" s="31" t="s">
        <v>76</v>
      </c>
      <c r="BF168" s="47" t="s">
        <v>1084</v>
      </c>
      <c r="BG168" s="46" t="s">
        <v>1085</v>
      </c>
      <c r="BH168" s="46" t="s">
        <v>1086</v>
      </c>
      <c r="BI168" s="31" t="s">
        <v>140</v>
      </c>
      <c r="BJ168" s="31" t="s">
        <v>140</v>
      </c>
      <c r="BK168" s="56">
        <v>-22.349</v>
      </c>
      <c r="BL168" s="56">
        <v>-69.260000000000005</v>
      </c>
      <c r="BM168" s="50" t="s">
        <v>83</v>
      </c>
      <c r="BN168" s="51" t="s">
        <v>1087</v>
      </c>
      <c r="BO168" s="52" t="s">
        <v>1088</v>
      </c>
    </row>
    <row r="169" spans="1:67" customFormat="1" ht="54" customHeight="1" x14ac:dyDescent="0.3">
      <c r="A169" s="28"/>
      <c r="B169" s="29" t="s">
        <v>1080</v>
      </c>
      <c r="C169" s="30"/>
      <c r="D169" s="31"/>
      <c r="E169" s="31"/>
      <c r="F169" s="31"/>
      <c r="G169" s="31"/>
      <c r="H169" s="31"/>
      <c r="I169" s="31"/>
      <c r="J169" s="31"/>
      <c r="K169" s="31" t="s">
        <v>61</v>
      </c>
      <c r="L169" s="31" t="s">
        <v>62</v>
      </c>
      <c r="M169" s="31" t="s">
        <v>62</v>
      </c>
      <c r="N169" s="31" t="s">
        <v>61</v>
      </c>
      <c r="O169" s="33" t="str">
        <f>VLOOKUP(B169,[1]PPTO!$I$6:$Q$103,8,0)</f>
        <v>NO</v>
      </c>
      <c r="P169" s="33" t="str">
        <f>VLOOKUP(B169,[1]PPTO!$I$6:$R$114,10,0)</f>
        <v>SI</v>
      </c>
      <c r="Q169" s="30" t="s">
        <v>91</v>
      </c>
      <c r="R169" s="31" t="s">
        <v>64</v>
      </c>
      <c r="S169" s="31" t="s">
        <v>106</v>
      </c>
      <c r="T169" s="31" t="s">
        <v>1081</v>
      </c>
      <c r="U169" s="34"/>
      <c r="V169" s="33" t="s">
        <v>91</v>
      </c>
      <c r="W169" s="35" t="s">
        <v>1089</v>
      </c>
      <c r="X169" s="32" t="s">
        <v>70</v>
      </c>
      <c r="Y169" s="32" t="s">
        <v>70</v>
      </c>
      <c r="Z169" s="32" t="s">
        <v>70</v>
      </c>
      <c r="AA169" s="36">
        <v>7775</v>
      </c>
      <c r="AB169" s="54"/>
      <c r="AC169" s="55"/>
      <c r="AD169" s="40"/>
      <c r="AE169" s="40"/>
      <c r="AF169" s="40"/>
      <c r="AG169" s="40"/>
      <c r="AH169" s="40"/>
      <c r="AI169" s="40"/>
      <c r="AJ169" s="40"/>
      <c r="AK169" s="42"/>
      <c r="AL169" s="40"/>
      <c r="AM169" s="40"/>
      <c r="AN169" s="40"/>
      <c r="AO169" s="40"/>
      <c r="AP169" s="40"/>
      <c r="AQ169" s="40"/>
      <c r="AR169" s="40"/>
      <c r="AS169" s="40"/>
      <c r="AT169" s="40"/>
      <c r="AU169" s="40"/>
      <c r="AV169" s="40"/>
      <c r="AW169" s="40"/>
      <c r="AX169" s="40"/>
      <c r="AY169" s="40"/>
      <c r="AZ169" s="43"/>
      <c r="BA169" s="44" t="s">
        <v>1090</v>
      </c>
      <c r="BB169" s="45" t="s">
        <v>1091</v>
      </c>
      <c r="BC169" s="46" t="s">
        <v>113</v>
      </c>
      <c r="BD169" s="31" t="s">
        <v>77</v>
      </c>
      <c r="BE169" s="31" t="s">
        <v>77</v>
      </c>
      <c r="BF169" s="47" t="s">
        <v>1092</v>
      </c>
      <c r="BG169" s="46" t="s">
        <v>1093</v>
      </c>
      <c r="BH169" s="46" t="s">
        <v>178</v>
      </c>
      <c r="BI169" s="31" t="s">
        <v>332</v>
      </c>
      <c r="BJ169" s="31" t="s">
        <v>333</v>
      </c>
      <c r="BK169" s="56">
        <v>-34.942</v>
      </c>
      <c r="BL169" s="56">
        <v>-71.840999999999994</v>
      </c>
      <c r="BM169" s="50" t="s">
        <v>83</v>
      </c>
      <c r="BN169" s="51" t="s">
        <v>1087</v>
      </c>
      <c r="BO169" s="52" t="s">
        <v>1094</v>
      </c>
    </row>
    <row r="170" spans="1:67" customFormat="1" ht="54" customHeight="1" x14ac:dyDescent="0.3">
      <c r="A170" s="28" t="str">
        <f>P170</f>
        <v>SI</v>
      </c>
      <c r="B170" s="29" t="s">
        <v>1095</v>
      </c>
      <c r="C170" s="30"/>
      <c r="D170" s="31"/>
      <c r="E170" s="31"/>
      <c r="F170" s="31"/>
      <c r="G170" s="31"/>
      <c r="H170" s="31"/>
      <c r="I170" s="31"/>
      <c r="J170" s="31"/>
      <c r="K170" s="31"/>
      <c r="L170" s="31"/>
      <c r="M170" s="31"/>
      <c r="N170" s="31" t="s">
        <v>61</v>
      </c>
      <c r="O170" s="33" t="s">
        <v>62</v>
      </c>
      <c r="P170" s="33" t="str">
        <f>VLOOKUP(B170,[1]PPTO!$I$6:$R$114,10,0)</f>
        <v>SI</v>
      </c>
      <c r="Q170" s="30" t="s">
        <v>91</v>
      </c>
      <c r="R170" s="31" t="s">
        <v>64</v>
      </c>
      <c r="S170" s="31" t="s">
        <v>106</v>
      </c>
      <c r="T170" s="31" t="s">
        <v>1096</v>
      </c>
      <c r="U170" s="34" t="s">
        <v>1097</v>
      </c>
      <c r="V170" s="33" t="s">
        <v>91</v>
      </c>
      <c r="W170" s="35" t="s">
        <v>1098</v>
      </c>
      <c r="X170" s="32" t="s">
        <v>422</v>
      </c>
      <c r="Y170" s="32"/>
      <c r="Z170" s="32" t="s">
        <v>422</v>
      </c>
      <c r="AA170" s="36">
        <v>5200</v>
      </c>
      <c r="AB170" s="54"/>
      <c r="AC170" s="55"/>
      <c r="AD170" s="40"/>
      <c r="AE170" s="40"/>
      <c r="AF170" s="40"/>
      <c r="AG170" s="40"/>
      <c r="AH170" s="40"/>
      <c r="AI170" s="40"/>
      <c r="AJ170" s="40"/>
      <c r="AK170" s="42"/>
      <c r="AL170" s="40"/>
      <c r="AM170" s="40"/>
      <c r="AN170" s="40"/>
      <c r="AO170" s="40"/>
      <c r="AP170" s="40"/>
      <c r="AQ170" s="40"/>
      <c r="AR170" s="40"/>
      <c r="AS170" s="40"/>
      <c r="AT170" s="40"/>
      <c r="AU170" s="40"/>
      <c r="AV170" s="40"/>
      <c r="AW170" s="40"/>
      <c r="AX170" s="40"/>
      <c r="AY170" s="40"/>
      <c r="AZ170" s="43"/>
      <c r="BA170" s="44" t="s">
        <v>434</v>
      </c>
      <c r="BB170" s="45" t="s">
        <v>488</v>
      </c>
      <c r="BC170" s="46" t="s">
        <v>75</v>
      </c>
      <c r="BD170" s="31" t="s">
        <v>77</v>
      </c>
      <c r="BE170" s="31" t="s">
        <v>77</v>
      </c>
      <c r="BF170" s="47" t="s">
        <v>1099</v>
      </c>
      <c r="BG170" s="46" t="s">
        <v>221</v>
      </c>
      <c r="BH170" s="46" t="s">
        <v>166</v>
      </c>
      <c r="BI170" s="31" t="s">
        <v>140</v>
      </c>
      <c r="BJ170" s="31" t="s">
        <v>317</v>
      </c>
      <c r="BK170" s="57">
        <v>-22.879660000000001</v>
      </c>
      <c r="BL170" s="57">
        <v>-67.414789999999996</v>
      </c>
      <c r="BM170" s="50" t="s">
        <v>83</v>
      </c>
      <c r="BN170" s="51" t="s">
        <v>1100</v>
      </c>
      <c r="BO170" s="52" t="s">
        <v>1101</v>
      </c>
    </row>
    <row r="171" spans="1:67" customFormat="1" ht="84.75" customHeight="1" x14ac:dyDescent="0.3">
      <c r="A171" s="28"/>
      <c r="B171" s="29" t="s">
        <v>1095</v>
      </c>
      <c r="C171" s="30"/>
      <c r="D171" s="31"/>
      <c r="E171" s="31"/>
      <c r="F171" s="31"/>
      <c r="G171" s="31"/>
      <c r="H171" s="31"/>
      <c r="I171" s="31"/>
      <c r="J171" s="31"/>
      <c r="K171" s="31"/>
      <c r="L171" s="31"/>
      <c r="M171" s="53"/>
      <c r="N171" s="31" t="s">
        <v>61</v>
      </c>
      <c r="O171" s="33" t="s">
        <v>62</v>
      </c>
      <c r="P171" s="33" t="str">
        <f>VLOOKUP(B171,[1]PPTO!$I$6:$R$114,10,0)</f>
        <v>SI</v>
      </c>
      <c r="Q171" s="30" t="str">
        <f>VLOOKUP(B171,[1]PPTO!$I$6:$T$103,3,0)</f>
        <v>Canada</v>
      </c>
      <c r="R171" s="31" t="str">
        <f>VLOOKUP(B171,[1]PPTO!$I$6:$T$103,12,0)</f>
        <v>Junior</v>
      </c>
      <c r="S171" s="31" t="s">
        <v>106</v>
      </c>
      <c r="T171" s="31" t="s">
        <v>1096</v>
      </c>
      <c r="U171" s="34" t="s">
        <v>1097</v>
      </c>
      <c r="V171" s="33" t="s">
        <v>91</v>
      </c>
      <c r="W171" s="35" t="s">
        <v>1102</v>
      </c>
      <c r="X171" s="32" t="s">
        <v>422</v>
      </c>
      <c r="Y171" s="32"/>
      <c r="Z171" s="32" t="s">
        <v>422</v>
      </c>
      <c r="AA171" s="36">
        <v>8500</v>
      </c>
      <c r="AB171" s="54"/>
      <c r="AC171" s="55"/>
      <c r="AD171" s="40"/>
      <c r="AE171" s="40"/>
      <c r="AF171" s="40"/>
      <c r="AG171" s="40"/>
      <c r="AH171" s="40"/>
      <c r="AI171" s="40"/>
      <c r="AJ171" s="40"/>
      <c r="AK171" s="42"/>
      <c r="AL171" s="40"/>
      <c r="AM171" s="40"/>
      <c r="AN171" s="40"/>
      <c r="AO171" s="40"/>
      <c r="AP171" s="40"/>
      <c r="AQ171" s="40"/>
      <c r="AR171" s="40"/>
      <c r="AS171" s="40"/>
      <c r="AT171" s="40"/>
      <c r="AU171" s="40"/>
      <c r="AV171" s="40"/>
      <c r="AW171" s="40"/>
      <c r="AX171" s="40"/>
      <c r="AY171" s="40"/>
      <c r="AZ171" s="43"/>
      <c r="BA171" s="44" t="s">
        <v>434</v>
      </c>
      <c r="BB171" s="45" t="s">
        <v>488</v>
      </c>
      <c r="BC171" s="46" t="s">
        <v>136</v>
      </c>
      <c r="BD171" s="31" t="s">
        <v>77</v>
      </c>
      <c r="BE171" s="31" t="s">
        <v>77</v>
      </c>
      <c r="BF171" s="47" t="s">
        <v>1103</v>
      </c>
      <c r="BG171" s="46" t="s">
        <v>221</v>
      </c>
      <c r="BH171" s="46" t="s">
        <v>166</v>
      </c>
      <c r="BI171" s="31" t="s">
        <v>140</v>
      </c>
      <c r="BJ171" s="31" t="s">
        <v>317</v>
      </c>
      <c r="BK171" s="57">
        <v>-22.225760000000001</v>
      </c>
      <c r="BL171" s="57">
        <v>-68.303190000000001</v>
      </c>
      <c r="BM171" s="50" t="s">
        <v>83</v>
      </c>
      <c r="BN171" s="51" t="s">
        <v>1100</v>
      </c>
      <c r="BO171" s="73" t="s">
        <v>1104</v>
      </c>
    </row>
    <row r="172" spans="1:67" customFormat="1" ht="54" customHeight="1" x14ac:dyDescent="0.3">
      <c r="A172" s="28" t="str">
        <f>P172</f>
        <v>SI</v>
      </c>
      <c r="B172" s="29" t="s">
        <v>1105</v>
      </c>
      <c r="C172" s="30" t="s">
        <v>62</v>
      </c>
      <c r="D172" s="31" t="s">
        <v>62</v>
      </c>
      <c r="E172" s="31" t="s">
        <v>62</v>
      </c>
      <c r="F172" s="31" t="s">
        <v>62</v>
      </c>
      <c r="G172" s="31" t="s">
        <v>62</v>
      </c>
      <c r="H172" s="31" t="s">
        <v>62</v>
      </c>
      <c r="I172" s="31" t="s">
        <v>62</v>
      </c>
      <c r="J172" s="31" t="s">
        <v>61</v>
      </c>
      <c r="K172" s="31" t="s">
        <v>62</v>
      </c>
      <c r="L172" s="31" t="s">
        <v>62</v>
      </c>
      <c r="M172" s="53" t="s">
        <v>62</v>
      </c>
      <c r="N172" s="31" t="s">
        <v>62</v>
      </c>
      <c r="O172" s="33" t="str">
        <f>VLOOKUP(B172,[1]PPTO!$I$6:$Q$103,8,0)</f>
        <v>SI</v>
      </c>
      <c r="P172" s="33" t="str">
        <f>VLOOKUP(B172,[1]PPTO!$I$6:$R$114,10,0)</f>
        <v>SI</v>
      </c>
      <c r="Q172" s="30" t="s">
        <v>91</v>
      </c>
      <c r="R172" s="31" t="s">
        <v>64</v>
      </c>
      <c r="S172" s="31" t="s">
        <v>106</v>
      </c>
      <c r="T172" s="31" t="s">
        <v>1106</v>
      </c>
      <c r="U172" s="34" t="s">
        <v>1107</v>
      </c>
      <c r="V172" s="33" t="s">
        <v>91</v>
      </c>
      <c r="W172" s="35" t="s">
        <v>1108</v>
      </c>
      <c r="X172" s="32" t="s">
        <v>69</v>
      </c>
      <c r="Y172" s="32" t="s">
        <v>218</v>
      </c>
      <c r="Z172" s="32" t="s">
        <v>71</v>
      </c>
      <c r="AA172" s="36"/>
      <c r="AB172" s="54"/>
      <c r="AC172" s="55"/>
      <c r="AD172" s="40"/>
      <c r="AE172" s="40"/>
      <c r="AF172" s="40"/>
      <c r="AG172" s="40"/>
      <c r="AH172" s="40"/>
      <c r="AI172" s="40"/>
      <c r="AJ172" s="40"/>
      <c r="AK172" s="42"/>
      <c r="AL172" s="40"/>
      <c r="AM172" s="40"/>
      <c r="AN172" s="40"/>
      <c r="AO172" s="40"/>
      <c r="AP172" s="40"/>
      <c r="AQ172" s="40"/>
      <c r="AR172" s="40"/>
      <c r="AS172" s="40"/>
      <c r="AT172" s="40"/>
      <c r="AU172" s="40"/>
      <c r="AV172" s="40"/>
      <c r="AW172" s="40"/>
      <c r="AX172" s="40"/>
      <c r="AY172" s="40"/>
      <c r="AZ172" s="43"/>
      <c r="BA172" s="44" t="s">
        <v>124</v>
      </c>
      <c r="BB172" s="45" t="s">
        <v>1083</v>
      </c>
      <c r="BC172" s="46" t="s">
        <v>75</v>
      </c>
      <c r="BD172" s="31" t="s">
        <v>77</v>
      </c>
      <c r="BE172" s="31" t="s">
        <v>77</v>
      </c>
      <c r="BF172" s="47" t="s">
        <v>1109</v>
      </c>
      <c r="BG172" s="46" t="s">
        <v>545</v>
      </c>
      <c r="BH172" s="46" t="s">
        <v>166</v>
      </c>
      <c r="BI172" s="31" t="s">
        <v>117</v>
      </c>
      <c r="BJ172" s="31" t="s">
        <v>118</v>
      </c>
      <c r="BK172" s="56">
        <v>-28.34</v>
      </c>
      <c r="BL172" s="56">
        <v>-69.586669999999998</v>
      </c>
      <c r="BM172" s="50" t="s">
        <v>83</v>
      </c>
      <c r="BN172" s="51" t="s">
        <v>1110</v>
      </c>
      <c r="BO172" s="52" t="s">
        <v>1111</v>
      </c>
    </row>
    <row r="173" spans="1:67" customFormat="1" ht="54" customHeight="1" x14ac:dyDescent="0.3">
      <c r="A173" s="28" t="str">
        <f>P173</f>
        <v>SI</v>
      </c>
      <c r="B173" s="29" t="s">
        <v>1112</v>
      </c>
      <c r="C173" s="30" t="s">
        <v>62</v>
      </c>
      <c r="D173" s="31" t="s">
        <v>62</v>
      </c>
      <c r="E173" s="31" t="s">
        <v>62</v>
      </c>
      <c r="F173" s="31" t="s">
        <v>62</v>
      </c>
      <c r="G173" s="31" t="s">
        <v>62</v>
      </c>
      <c r="H173" s="31" t="s">
        <v>62</v>
      </c>
      <c r="I173" s="31" t="s">
        <v>62</v>
      </c>
      <c r="J173" s="31" t="s">
        <v>62</v>
      </c>
      <c r="K173" s="31" t="s">
        <v>62</v>
      </c>
      <c r="L173" s="31" t="s">
        <v>62</v>
      </c>
      <c r="M173" s="53" t="s">
        <v>62</v>
      </c>
      <c r="N173" s="31" t="s">
        <v>62</v>
      </c>
      <c r="O173" s="33" t="str">
        <f>VLOOKUP(B173,[1]PPTO!$I$6:$Q$103,8,0)</f>
        <v>SI</v>
      </c>
      <c r="P173" s="33" t="str">
        <f>VLOOKUP(B173,[1]PPTO!$I$6:$R$114,10,0)</f>
        <v>SI</v>
      </c>
      <c r="Q173" s="30" t="s">
        <v>1072</v>
      </c>
      <c r="R173" s="31" t="s">
        <v>922</v>
      </c>
      <c r="S173" s="31" t="s">
        <v>1073</v>
      </c>
      <c r="T173" s="31">
        <v>1515</v>
      </c>
      <c r="U173" s="34"/>
      <c r="V173" s="33" t="s">
        <v>1072</v>
      </c>
      <c r="W173" s="35" t="s">
        <v>1113</v>
      </c>
      <c r="X173" s="32" t="s">
        <v>69</v>
      </c>
      <c r="Y173" s="32" t="s">
        <v>110</v>
      </c>
      <c r="Z173" s="32" t="s">
        <v>1114</v>
      </c>
      <c r="AA173" s="36">
        <v>1950</v>
      </c>
      <c r="AB173" s="54"/>
      <c r="AC173" s="55"/>
      <c r="AD173" s="40"/>
      <c r="AE173" s="40"/>
      <c r="AF173" s="40"/>
      <c r="AG173" s="40"/>
      <c r="AH173" s="40"/>
      <c r="AI173" s="40"/>
      <c r="AJ173" s="40"/>
      <c r="AK173" s="42"/>
      <c r="AL173" s="40"/>
      <c r="AM173" s="40"/>
      <c r="AN173" s="40"/>
      <c r="AO173" s="40"/>
      <c r="AP173" s="40"/>
      <c r="AQ173" s="40"/>
      <c r="AR173" s="40"/>
      <c r="AS173" s="40"/>
      <c r="AT173" s="40"/>
      <c r="AU173" s="40"/>
      <c r="AV173" s="40"/>
      <c r="AW173" s="40"/>
      <c r="AX173" s="40"/>
      <c r="AY173" s="40"/>
      <c r="AZ173" s="43"/>
      <c r="BA173" s="44" t="s">
        <v>73</v>
      </c>
      <c r="BB173" s="45" t="s">
        <v>533</v>
      </c>
      <c r="BC173" s="46" t="s">
        <v>136</v>
      </c>
      <c r="BD173" s="31" t="s">
        <v>77</v>
      </c>
      <c r="BE173" s="31" t="s">
        <v>77</v>
      </c>
      <c r="BF173" s="47" t="s">
        <v>1115</v>
      </c>
      <c r="BG173" s="46" t="s">
        <v>1116</v>
      </c>
      <c r="BH173" s="46" t="s">
        <v>166</v>
      </c>
      <c r="BI173" s="31" t="s">
        <v>117</v>
      </c>
      <c r="BJ173" s="31" t="s">
        <v>118</v>
      </c>
      <c r="BK173" s="48"/>
      <c r="BL173" s="48"/>
      <c r="BM173" s="50"/>
      <c r="BN173" s="51" t="s">
        <v>1117</v>
      </c>
      <c r="BO173" s="52"/>
    </row>
    <row r="174" spans="1:67" customFormat="1" ht="54" customHeight="1" x14ac:dyDescent="0.3">
      <c r="A174" s="28"/>
      <c r="B174" s="29" t="s">
        <v>1112</v>
      </c>
      <c r="C174" s="30"/>
      <c r="D174" s="31"/>
      <c r="E174" s="31"/>
      <c r="F174" s="31"/>
      <c r="G174" s="31"/>
      <c r="H174" s="31"/>
      <c r="I174" s="31"/>
      <c r="J174" s="31"/>
      <c r="K174" s="31"/>
      <c r="L174" s="31"/>
      <c r="M174" s="53" t="s">
        <v>62</v>
      </c>
      <c r="N174" s="31" t="s">
        <v>62</v>
      </c>
      <c r="O174" s="33" t="str">
        <f>VLOOKUP(B174,[1]PPTO!$I$6:$Q$103,8,0)</f>
        <v>SI</v>
      </c>
      <c r="P174" s="33" t="str">
        <f>VLOOKUP(B174,[1]PPTO!$I$6:$R$114,10,0)</f>
        <v>SI</v>
      </c>
      <c r="Q174" s="30" t="s">
        <v>1072</v>
      </c>
      <c r="R174" s="31" t="s">
        <v>922</v>
      </c>
      <c r="S174" s="31" t="s">
        <v>1073</v>
      </c>
      <c r="T174" s="31">
        <v>1515</v>
      </c>
      <c r="U174" s="34"/>
      <c r="V174" s="33" t="s">
        <v>1072</v>
      </c>
      <c r="W174" s="35" t="s">
        <v>1118</v>
      </c>
      <c r="X174" s="32" t="s">
        <v>69</v>
      </c>
      <c r="Y174" s="32" t="s">
        <v>69</v>
      </c>
      <c r="Z174" s="32" t="s">
        <v>69</v>
      </c>
      <c r="AA174" s="36"/>
      <c r="AB174" s="54"/>
      <c r="AC174" s="55"/>
      <c r="AD174" s="40"/>
      <c r="AE174" s="40"/>
      <c r="AF174" s="40"/>
      <c r="AG174" s="40"/>
      <c r="AH174" s="40"/>
      <c r="AI174" s="40"/>
      <c r="AJ174" s="40"/>
      <c r="AK174" s="42"/>
      <c r="AL174" s="40"/>
      <c r="AM174" s="40"/>
      <c r="AN174" s="40"/>
      <c r="AO174" s="40"/>
      <c r="AP174" s="40"/>
      <c r="AQ174" s="40"/>
      <c r="AR174" s="40"/>
      <c r="AS174" s="40"/>
      <c r="AT174" s="40"/>
      <c r="AU174" s="40"/>
      <c r="AV174" s="40"/>
      <c r="AW174" s="40"/>
      <c r="AX174" s="40"/>
      <c r="AY174" s="40"/>
      <c r="AZ174" s="43"/>
      <c r="BA174" s="44" t="s">
        <v>124</v>
      </c>
      <c r="BB174" s="45"/>
      <c r="BC174" s="46" t="s">
        <v>75</v>
      </c>
      <c r="BD174" s="31" t="s">
        <v>77</v>
      </c>
      <c r="BE174" s="31" t="s">
        <v>77</v>
      </c>
      <c r="BF174" s="47" t="s">
        <v>685</v>
      </c>
      <c r="BG174" s="46"/>
      <c r="BH174" s="46" t="s">
        <v>166</v>
      </c>
      <c r="BI174" s="31" t="s">
        <v>188</v>
      </c>
      <c r="BJ174" s="31" t="s">
        <v>189</v>
      </c>
      <c r="BK174" s="48"/>
      <c r="BL174" s="48"/>
      <c r="BM174" s="50"/>
      <c r="BN174" s="51" t="s">
        <v>1117</v>
      </c>
      <c r="BO174" s="52"/>
    </row>
    <row r="175" spans="1:67" customFormat="1" ht="54" customHeight="1" x14ac:dyDescent="0.3">
      <c r="A175" s="28"/>
      <c r="B175" s="29" t="s">
        <v>1112</v>
      </c>
      <c r="C175" s="30" t="s">
        <v>62</v>
      </c>
      <c r="D175" s="31" t="s">
        <v>62</v>
      </c>
      <c r="E175" s="31" t="s">
        <v>62</v>
      </c>
      <c r="F175" s="31" t="s">
        <v>62</v>
      </c>
      <c r="G175" s="31" t="s">
        <v>62</v>
      </c>
      <c r="H175" s="31" t="s">
        <v>62</v>
      </c>
      <c r="I175" s="31" t="s">
        <v>62</v>
      </c>
      <c r="J175" s="31" t="s">
        <v>62</v>
      </c>
      <c r="K175" s="31" t="s">
        <v>62</v>
      </c>
      <c r="L175" s="31" t="s">
        <v>62</v>
      </c>
      <c r="M175" s="53" t="s">
        <v>62</v>
      </c>
      <c r="N175" s="31" t="s">
        <v>62</v>
      </c>
      <c r="O175" s="33" t="str">
        <f>VLOOKUP(B175,[1]PPTO!$I$6:$Q$103,8,0)</f>
        <v>SI</v>
      </c>
      <c r="P175" s="33" t="str">
        <f>VLOOKUP(B175,[1]PPTO!$I$6:$R$114,10,0)</f>
        <v>SI</v>
      </c>
      <c r="Q175" s="30" t="s">
        <v>1072</v>
      </c>
      <c r="R175" s="31" t="s">
        <v>922</v>
      </c>
      <c r="S175" s="31" t="s">
        <v>1073</v>
      </c>
      <c r="T175" s="31">
        <v>1515</v>
      </c>
      <c r="U175" s="34"/>
      <c r="V175" s="33" t="s">
        <v>1072</v>
      </c>
      <c r="W175" s="35" t="s">
        <v>1119</v>
      </c>
      <c r="X175" s="32" t="s">
        <v>69</v>
      </c>
      <c r="Y175" s="32" t="s">
        <v>654</v>
      </c>
      <c r="Z175" s="32" t="s">
        <v>946</v>
      </c>
      <c r="AA175" s="36">
        <v>3000</v>
      </c>
      <c r="AB175" s="54"/>
      <c r="AC175" s="55"/>
      <c r="AD175" s="40"/>
      <c r="AE175" s="40"/>
      <c r="AF175" s="40"/>
      <c r="AG175" s="40"/>
      <c r="AH175" s="40"/>
      <c r="AI175" s="40"/>
      <c r="AJ175" s="40"/>
      <c r="AK175" s="42"/>
      <c r="AL175" s="40"/>
      <c r="AM175" s="40"/>
      <c r="AN175" s="40"/>
      <c r="AO175" s="40"/>
      <c r="AP175" s="40"/>
      <c r="AQ175" s="40"/>
      <c r="AR175" s="40"/>
      <c r="AS175" s="40"/>
      <c r="AT175" s="40"/>
      <c r="AU175" s="40"/>
      <c r="AV175" s="40"/>
      <c r="AW175" s="40"/>
      <c r="AX175" s="40"/>
      <c r="AY175" s="40"/>
      <c r="AZ175" s="43"/>
      <c r="BA175" s="44" t="s">
        <v>124</v>
      </c>
      <c r="BB175" s="45" t="s">
        <v>1083</v>
      </c>
      <c r="BC175" s="46" t="s">
        <v>136</v>
      </c>
      <c r="BD175" s="31" t="s">
        <v>76</v>
      </c>
      <c r="BE175" s="31" t="s">
        <v>76</v>
      </c>
      <c r="BF175" s="47" t="s">
        <v>1120</v>
      </c>
      <c r="BG175" s="46" t="s">
        <v>1121</v>
      </c>
      <c r="BH175" s="46" t="s">
        <v>166</v>
      </c>
      <c r="BI175" s="31" t="s">
        <v>117</v>
      </c>
      <c r="BJ175" s="31" t="s">
        <v>118</v>
      </c>
      <c r="BK175" s="48"/>
      <c r="BL175" s="48"/>
      <c r="BM175" s="50"/>
      <c r="BN175" s="51" t="s">
        <v>1117</v>
      </c>
      <c r="BO175" s="52"/>
    </row>
    <row r="176" spans="1:67" customFormat="1" ht="54" customHeight="1" x14ac:dyDescent="0.3">
      <c r="A176" s="28"/>
      <c r="B176" s="29" t="s">
        <v>1112</v>
      </c>
      <c r="C176" s="30" t="s">
        <v>62</v>
      </c>
      <c r="D176" s="31" t="s">
        <v>62</v>
      </c>
      <c r="E176" s="31" t="s">
        <v>62</v>
      </c>
      <c r="F176" s="31" t="s">
        <v>62</v>
      </c>
      <c r="G176" s="31" t="s">
        <v>62</v>
      </c>
      <c r="H176" s="31" t="s">
        <v>62</v>
      </c>
      <c r="I176" s="31" t="s">
        <v>62</v>
      </c>
      <c r="J176" s="31" t="s">
        <v>62</v>
      </c>
      <c r="K176" s="31" t="s">
        <v>62</v>
      </c>
      <c r="L176" s="31" t="s">
        <v>62</v>
      </c>
      <c r="M176" s="53" t="s">
        <v>62</v>
      </c>
      <c r="N176" s="31" t="s">
        <v>62</v>
      </c>
      <c r="O176" s="33" t="str">
        <f>VLOOKUP(B176,[1]PPTO!$I$6:$Q$103,8,0)</f>
        <v>SI</v>
      </c>
      <c r="P176" s="33" t="str">
        <f>VLOOKUP(B176,[1]PPTO!$I$6:$R$114,10,0)</f>
        <v>SI</v>
      </c>
      <c r="Q176" s="30" t="s">
        <v>1072</v>
      </c>
      <c r="R176" s="31" t="s">
        <v>922</v>
      </c>
      <c r="S176" s="31" t="s">
        <v>1073</v>
      </c>
      <c r="T176" s="31">
        <v>1515</v>
      </c>
      <c r="U176" s="34"/>
      <c r="V176" s="33" t="s">
        <v>1072</v>
      </c>
      <c r="W176" s="35" t="s">
        <v>1122</v>
      </c>
      <c r="X176" s="32" t="s">
        <v>69</v>
      </c>
      <c r="Y176" s="32" t="s">
        <v>70</v>
      </c>
      <c r="Z176" s="32" t="s">
        <v>412</v>
      </c>
      <c r="AA176" s="36">
        <v>1860</v>
      </c>
      <c r="AB176" s="54"/>
      <c r="AC176" s="55"/>
      <c r="AD176" s="40"/>
      <c r="AE176" s="40"/>
      <c r="AF176" s="40"/>
      <c r="AG176" s="40"/>
      <c r="AH176" s="40"/>
      <c r="AI176" s="40"/>
      <c r="AJ176" s="40"/>
      <c r="AK176" s="42"/>
      <c r="AL176" s="40"/>
      <c r="AM176" s="40"/>
      <c r="AN176" s="40"/>
      <c r="AO176" s="40"/>
      <c r="AP176" s="40"/>
      <c r="AQ176" s="40"/>
      <c r="AR176" s="40"/>
      <c r="AS176" s="40"/>
      <c r="AT176" s="40"/>
      <c r="AU176" s="40"/>
      <c r="AV176" s="40"/>
      <c r="AW176" s="40"/>
      <c r="AX176" s="40"/>
      <c r="AY176" s="40"/>
      <c r="AZ176" s="43"/>
      <c r="BA176" s="44" t="s">
        <v>759</v>
      </c>
      <c r="BB176" s="45" t="s">
        <v>211</v>
      </c>
      <c r="BC176" s="46" t="s">
        <v>113</v>
      </c>
      <c r="BD176" s="31" t="s">
        <v>76</v>
      </c>
      <c r="BE176" s="31" t="s">
        <v>76</v>
      </c>
      <c r="BF176" s="47" t="s">
        <v>1123</v>
      </c>
      <c r="BG176" s="46" t="s">
        <v>177</v>
      </c>
      <c r="BH176" s="46" t="s">
        <v>166</v>
      </c>
      <c r="BI176" s="31" t="s">
        <v>117</v>
      </c>
      <c r="BJ176" s="31" t="s">
        <v>118</v>
      </c>
      <c r="BK176" s="48"/>
      <c r="BL176" s="48"/>
      <c r="BM176" s="50"/>
      <c r="BN176" s="51" t="s">
        <v>1117</v>
      </c>
      <c r="BO176" s="52"/>
    </row>
    <row r="177" spans="1:67" customFormat="1" ht="54" customHeight="1" x14ac:dyDescent="0.3">
      <c r="A177" s="28"/>
      <c r="B177" s="29" t="s">
        <v>1112</v>
      </c>
      <c r="C177" s="30" t="s">
        <v>62</v>
      </c>
      <c r="D177" s="31" t="s">
        <v>62</v>
      </c>
      <c r="E177" s="31" t="s">
        <v>62</v>
      </c>
      <c r="F177" s="31" t="s">
        <v>62</v>
      </c>
      <c r="G177" s="31" t="s">
        <v>62</v>
      </c>
      <c r="H177" s="31" t="s">
        <v>62</v>
      </c>
      <c r="I177" s="31" t="s">
        <v>62</v>
      </c>
      <c r="J177" s="31" t="s">
        <v>62</v>
      </c>
      <c r="K177" s="31" t="s">
        <v>62</v>
      </c>
      <c r="L177" s="31" t="s">
        <v>62</v>
      </c>
      <c r="M177" s="60" t="s">
        <v>62</v>
      </c>
      <c r="N177" s="60" t="s">
        <v>62</v>
      </c>
      <c r="O177" s="33" t="str">
        <f>VLOOKUP(B177,[1]PPTO!$I$6:$Q$103,8,0)</f>
        <v>SI</v>
      </c>
      <c r="P177" s="33" t="str">
        <f>VLOOKUP(B177,[1]PPTO!$I$6:$R$114,10,0)</f>
        <v>SI</v>
      </c>
      <c r="Q177" s="30" t="s">
        <v>1072</v>
      </c>
      <c r="R177" s="31" t="s">
        <v>922</v>
      </c>
      <c r="S177" s="31" t="s">
        <v>1073</v>
      </c>
      <c r="T177" s="31">
        <v>1515</v>
      </c>
      <c r="U177" s="34"/>
      <c r="V177" s="33" t="s">
        <v>1072</v>
      </c>
      <c r="W177" s="35" t="s">
        <v>1124</v>
      </c>
      <c r="X177" s="32" t="s">
        <v>69</v>
      </c>
      <c r="Y177" s="32" t="s">
        <v>70</v>
      </c>
      <c r="Z177" s="32" t="s">
        <v>412</v>
      </c>
      <c r="AA177" s="36">
        <v>2664</v>
      </c>
      <c r="AB177" s="54"/>
      <c r="AC177" s="55"/>
      <c r="AD177" s="40"/>
      <c r="AE177" s="40"/>
      <c r="AF177" s="40"/>
      <c r="AG177" s="40"/>
      <c r="AH177" s="40"/>
      <c r="AI177" s="40"/>
      <c r="AJ177" s="40"/>
      <c r="AK177" s="42"/>
      <c r="AL177" s="40"/>
      <c r="AM177" s="40"/>
      <c r="AN177" s="40"/>
      <c r="AO177" s="40"/>
      <c r="AP177" s="40"/>
      <c r="AQ177" s="40"/>
      <c r="AR177" s="40"/>
      <c r="AS177" s="40"/>
      <c r="AT177" s="40"/>
      <c r="AU177" s="40"/>
      <c r="AV177" s="40"/>
      <c r="AW177" s="40"/>
      <c r="AX177" s="40"/>
      <c r="AY177" s="40"/>
      <c r="AZ177" s="43"/>
      <c r="BA177" s="44" t="s">
        <v>1125</v>
      </c>
      <c r="BB177" s="45" t="s">
        <v>221</v>
      </c>
      <c r="BC177" s="46" t="s">
        <v>113</v>
      </c>
      <c r="BD177" s="31" t="s">
        <v>76</v>
      </c>
      <c r="BE177" s="31" t="s">
        <v>76</v>
      </c>
      <c r="BF177" s="47" t="s">
        <v>1126</v>
      </c>
      <c r="BG177" s="46" t="s">
        <v>1127</v>
      </c>
      <c r="BH177" s="46" t="s">
        <v>166</v>
      </c>
      <c r="BI177" s="31" t="s">
        <v>117</v>
      </c>
      <c r="BJ177" s="31" t="s">
        <v>118</v>
      </c>
      <c r="BK177" s="48"/>
      <c r="BL177" s="48"/>
      <c r="BM177" s="50"/>
      <c r="BN177" s="51" t="s">
        <v>1117</v>
      </c>
      <c r="BO177" s="52"/>
    </row>
    <row r="178" spans="1:67" customFormat="1" ht="54" customHeight="1" x14ac:dyDescent="0.3">
      <c r="A178" s="28"/>
      <c r="B178" s="29" t="s">
        <v>1112</v>
      </c>
      <c r="C178" s="30" t="s">
        <v>62</v>
      </c>
      <c r="D178" s="31" t="s">
        <v>62</v>
      </c>
      <c r="E178" s="31" t="s">
        <v>62</v>
      </c>
      <c r="F178" s="31" t="s">
        <v>62</v>
      </c>
      <c r="G178" s="31" t="s">
        <v>62</v>
      </c>
      <c r="H178" s="31" t="s">
        <v>62</v>
      </c>
      <c r="I178" s="31" t="s">
        <v>62</v>
      </c>
      <c r="J178" s="31" t="s">
        <v>62</v>
      </c>
      <c r="K178" s="31" t="s">
        <v>62</v>
      </c>
      <c r="L178" s="31" t="s">
        <v>62</v>
      </c>
      <c r="M178" s="53" t="s">
        <v>62</v>
      </c>
      <c r="N178" s="53" t="s">
        <v>62</v>
      </c>
      <c r="O178" s="33" t="str">
        <f>VLOOKUP(B178,[1]PPTO!$I$6:$Q$103,8,0)</f>
        <v>SI</v>
      </c>
      <c r="P178" s="33" t="str">
        <f>VLOOKUP(B178,[1]PPTO!$I$6:$R$114,10,0)</f>
        <v>SI</v>
      </c>
      <c r="Q178" s="30" t="s">
        <v>1072</v>
      </c>
      <c r="R178" s="31" t="s">
        <v>922</v>
      </c>
      <c r="S178" s="31" t="s">
        <v>1073</v>
      </c>
      <c r="T178" s="31">
        <v>1515</v>
      </c>
      <c r="U178" s="34"/>
      <c r="V178" s="33" t="s">
        <v>1072</v>
      </c>
      <c r="W178" s="35" t="s">
        <v>1128</v>
      </c>
      <c r="X178" s="32" t="s">
        <v>69</v>
      </c>
      <c r="Y178" s="32" t="s">
        <v>70</v>
      </c>
      <c r="Z178" s="32" t="s">
        <v>412</v>
      </c>
      <c r="AA178" s="36">
        <v>3862</v>
      </c>
      <c r="AB178" s="54"/>
      <c r="AC178" s="55"/>
      <c r="AD178" s="40"/>
      <c r="AE178" s="40"/>
      <c r="AF178" s="40"/>
      <c r="AG178" s="40"/>
      <c r="AH178" s="40"/>
      <c r="AI178" s="40"/>
      <c r="AJ178" s="40"/>
      <c r="AK178" s="42"/>
      <c r="AL178" s="40"/>
      <c r="AM178" s="40"/>
      <c r="AN178" s="40"/>
      <c r="AO178" s="40"/>
      <c r="AP178" s="40"/>
      <c r="AQ178" s="40"/>
      <c r="AR178" s="40"/>
      <c r="AS178" s="40"/>
      <c r="AT178" s="40"/>
      <c r="AU178" s="40"/>
      <c r="AV178" s="40"/>
      <c r="AW178" s="40"/>
      <c r="AX178" s="40"/>
      <c r="AY178" s="40"/>
      <c r="AZ178" s="43"/>
      <c r="BA178" s="44" t="s">
        <v>73</v>
      </c>
      <c r="BB178" s="45" t="s">
        <v>221</v>
      </c>
      <c r="BC178" s="46" t="s">
        <v>136</v>
      </c>
      <c r="BD178" s="31" t="s">
        <v>77</v>
      </c>
      <c r="BE178" s="31" t="s">
        <v>77</v>
      </c>
      <c r="BF178" s="47" t="s">
        <v>1129</v>
      </c>
      <c r="BG178" s="46" t="s">
        <v>1127</v>
      </c>
      <c r="BH178" s="46" t="s">
        <v>166</v>
      </c>
      <c r="BI178" s="31" t="s">
        <v>117</v>
      </c>
      <c r="BJ178" s="31" t="s">
        <v>118</v>
      </c>
      <c r="BK178" s="48"/>
      <c r="BL178" s="48"/>
      <c r="BM178" s="50"/>
      <c r="BN178" s="51" t="s">
        <v>1117</v>
      </c>
      <c r="BO178" s="52"/>
    </row>
    <row r="179" spans="1:67" customFormat="1" ht="54" customHeight="1" x14ac:dyDescent="0.3">
      <c r="A179" s="28"/>
      <c r="B179" s="29" t="s">
        <v>1112</v>
      </c>
      <c r="C179" s="30" t="s">
        <v>62</v>
      </c>
      <c r="D179" s="31" t="s">
        <v>62</v>
      </c>
      <c r="E179" s="31" t="s">
        <v>62</v>
      </c>
      <c r="F179" s="31" t="s">
        <v>62</v>
      </c>
      <c r="G179" s="31" t="s">
        <v>62</v>
      </c>
      <c r="H179" s="31" t="s">
        <v>62</v>
      </c>
      <c r="I179" s="31" t="s">
        <v>62</v>
      </c>
      <c r="J179" s="31" t="s">
        <v>62</v>
      </c>
      <c r="K179" s="31" t="s">
        <v>62</v>
      </c>
      <c r="L179" s="31" t="s">
        <v>62</v>
      </c>
      <c r="M179" s="32" t="s">
        <v>62</v>
      </c>
      <c r="N179" s="32" t="s">
        <v>62</v>
      </c>
      <c r="O179" s="33" t="str">
        <f>VLOOKUP(B179,[1]PPTO!$I$6:$Q$103,8,0)</f>
        <v>SI</v>
      </c>
      <c r="P179" s="33" t="str">
        <f>VLOOKUP(B179,[1]PPTO!$I$6:$R$114,10,0)</f>
        <v>SI</v>
      </c>
      <c r="Q179" s="30" t="s">
        <v>1072</v>
      </c>
      <c r="R179" s="31" t="s">
        <v>922</v>
      </c>
      <c r="S179" s="31" t="s">
        <v>1073</v>
      </c>
      <c r="T179" s="31">
        <v>1515</v>
      </c>
      <c r="U179" s="34"/>
      <c r="V179" s="33" t="s">
        <v>1072</v>
      </c>
      <c r="W179" s="35" t="s">
        <v>1130</v>
      </c>
      <c r="X179" s="32" t="s">
        <v>69</v>
      </c>
      <c r="Y179" s="32"/>
      <c r="Z179" s="32" t="s">
        <v>69</v>
      </c>
      <c r="AA179" s="36">
        <v>2445</v>
      </c>
      <c r="AB179" s="54"/>
      <c r="AC179" s="55"/>
      <c r="AD179" s="40"/>
      <c r="AE179" s="40"/>
      <c r="AF179" s="40"/>
      <c r="AG179" s="40"/>
      <c r="AH179" s="40"/>
      <c r="AI179" s="40"/>
      <c r="AJ179" s="40"/>
      <c r="AK179" s="42"/>
      <c r="AL179" s="40"/>
      <c r="AM179" s="40"/>
      <c r="AN179" s="40"/>
      <c r="AO179" s="40"/>
      <c r="AP179" s="40"/>
      <c r="AQ179" s="40"/>
      <c r="AR179" s="40"/>
      <c r="AS179" s="40"/>
      <c r="AT179" s="40"/>
      <c r="AU179" s="40"/>
      <c r="AV179" s="40"/>
      <c r="AW179" s="40"/>
      <c r="AX179" s="40"/>
      <c r="AY179" s="40"/>
      <c r="AZ179" s="43"/>
      <c r="BA179" s="44" t="s">
        <v>785</v>
      </c>
      <c r="BB179" s="45" t="s">
        <v>221</v>
      </c>
      <c r="BC179" s="46" t="s">
        <v>136</v>
      </c>
      <c r="BD179" s="31" t="s">
        <v>77</v>
      </c>
      <c r="BE179" s="31" t="s">
        <v>77</v>
      </c>
      <c r="BF179" s="47" t="s">
        <v>1131</v>
      </c>
      <c r="BG179" s="46" t="s">
        <v>1132</v>
      </c>
      <c r="BH179" s="46" t="s">
        <v>166</v>
      </c>
      <c r="BI179" s="31" t="s">
        <v>117</v>
      </c>
      <c r="BJ179" s="31" t="s">
        <v>118</v>
      </c>
      <c r="BK179" s="48"/>
      <c r="BL179" s="48"/>
      <c r="BM179" s="50"/>
      <c r="BN179" s="51" t="s">
        <v>1117</v>
      </c>
      <c r="BO179" s="52"/>
    </row>
    <row r="180" spans="1:67" customFormat="1" ht="54" customHeight="1" x14ac:dyDescent="0.3">
      <c r="A180" s="28"/>
      <c r="B180" s="29" t="s">
        <v>1112</v>
      </c>
      <c r="C180" s="30" t="s">
        <v>62</v>
      </c>
      <c r="D180" s="31" t="s">
        <v>62</v>
      </c>
      <c r="E180" s="31" t="s">
        <v>62</v>
      </c>
      <c r="F180" s="31" t="s">
        <v>62</v>
      </c>
      <c r="G180" s="31" t="s">
        <v>62</v>
      </c>
      <c r="H180" s="31" t="s">
        <v>62</v>
      </c>
      <c r="I180" s="31" t="s">
        <v>62</v>
      </c>
      <c r="J180" s="31" t="s">
        <v>62</v>
      </c>
      <c r="K180" s="31" t="s">
        <v>62</v>
      </c>
      <c r="L180" s="31" t="s">
        <v>62</v>
      </c>
      <c r="M180" s="53" t="s">
        <v>62</v>
      </c>
      <c r="N180" s="31" t="s">
        <v>62</v>
      </c>
      <c r="O180" s="33" t="str">
        <f>VLOOKUP(B180,[1]PPTO!$I$6:$Q$103,8,0)</f>
        <v>SI</v>
      </c>
      <c r="P180" s="33" t="str">
        <f>VLOOKUP(B180,[1]PPTO!$I$6:$R$114,10,0)</f>
        <v>SI</v>
      </c>
      <c r="Q180" s="30" t="s">
        <v>1072</v>
      </c>
      <c r="R180" s="31" t="s">
        <v>922</v>
      </c>
      <c r="S180" s="31" t="s">
        <v>1073</v>
      </c>
      <c r="T180" s="31">
        <v>1515</v>
      </c>
      <c r="U180" s="34"/>
      <c r="V180" s="33" t="s">
        <v>1072</v>
      </c>
      <c r="W180" s="35" t="s">
        <v>1133</v>
      </c>
      <c r="X180" s="32" t="s">
        <v>69</v>
      </c>
      <c r="Y180" s="32"/>
      <c r="Z180" s="32" t="s">
        <v>69</v>
      </c>
      <c r="AA180" s="36">
        <v>5130</v>
      </c>
      <c r="AB180" s="54"/>
      <c r="AC180" s="55"/>
      <c r="AD180" s="40"/>
      <c r="AE180" s="40"/>
      <c r="AF180" s="40"/>
      <c r="AG180" s="40"/>
      <c r="AH180" s="40"/>
      <c r="AI180" s="40"/>
      <c r="AJ180" s="40"/>
      <c r="AK180" s="42"/>
      <c r="AL180" s="40"/>
      <c r="AM180" s="40"/>
      <c r="AN180" s="40"/>
      <c r="AO180" s="40"/>
      <c r="AP180" s="40"/>
      <c r="AQ180" s="40"/>
      <c r="AR180" s="40"/>
      <c r="AS180" s="40"/>
      <c r="AT180" s="40"/>
      <c r="AU180" s="40"/>
      <c r="AV180" s="40"/>
      <c r="AW180" s="40"/>
      <c r="AX180" s="40"/>
      <c r="AY180" s="40"/>
      <c r="AZ180" s="43"/>
      <c r="BA180" s="44" t="s">
        <v>1134</v>
      </c>
      <c r="BB180" s="45" t="s">
        <v>221</v>
      </c>
      <c r="BC180" s="46" t="s">
        <v>136</v>
      </c>
      <c r="BD180" s="31" t="s">
        <v>77</v>
      </c>
      <c r="BE180" s="31" t="s">
        <v>77</v>
      </c>
      <c r="BF180" s="47" t="s">
        <v>934</v>
      </c>
      <c r="BG180" s="46" t="s">
        <v>1135</v>
      </c>
      <c r="BH180" s="46" t="s">
        <v>166</v>
      </c>
      <c r="BI180" s="31" t="s">
        <v>117</v>
      </c>
      <c r="BJ180" s="31" t="s">
        <v>118</v>
      </c>
      <c r="BK180" s="48"/>
      <c r="BL180" s="48"/>
      <c r="BM180" s="50"/>
      <c r="BN180" s="51" t="s">
        <v>1117</v>
      </c>
      <c r="BO180" s="52"/>
    </row>
    <row r="181" spans="1:67" customFormat="1" ht="54" customHeight="1" x14ac:dyDescent="0.3">
      <c r="A181" s="28"/>
      <c r="B181" s="29" t="s">
        <v>1112</v>
      </c>
      <c r="C181" s="30" t="s">
        <v>62</v>
      </c>
      <c r="D181" s="31" t="s">
        <v>62</v>
      </c>
      <c r="E181" s="31" t="s">
        <v>62</v>
      </c>
      <c r="F181" s="31" t="s">
        <v>62</v>
      </c>
      <c r="G181" s="31" t="s">
        <v>62</v>
      </c>
      <c r="H181" s="31" t="s">
        <v>62</v>
      </c>
      <c r="I181" s="31" t="s">
        <v>62</v>
      </c>
      <c r="J181" s="31" t="s">
        <v>62</v>
      </c>
      <c r="K181" s="31" t="s">
        <v>62</v>
      </c>
      <c r="L181" s="31" t="s">
        <v>62</v>
      </c>
      <c r="M181" s="53" t="s">
        <v>62</v>
      </c>
      <c r="N181" s="31" t="s">
        <v>62</v>
      </c>
      <c r="O181" s="33" t="str">
        <f>VLOOKUP(B181,[1]PPTO!$I$6:$Q$103,8,0)</f>
        <v>SI</v>
      </c>
      <c r="P181" s="33" t="str">
        <f>VLOOKUP(B181,[1]PPTO!$I$6:$R$114,10,0)</f>
        <v>SI</v>
      </c>
      <c r="Q181" s="30" t="s">
        <v>1072</v>
      </c>
      <c r="R181" s="31" t="s">
        <v>922</v>
      </c>
      <c r="S181" s="31" t="s">
        <v>1073</v>
      </c>
      <c r="T181" s="31">
        <v>1515</v>
      </c>
      <c r="U181" s="34"/>
      <c r="V181" s="33" t="s">
        <v>1072</v>
      </c>
      <c r="W181" s="35" t="s">
        <v>1136</v>
      </c>
      <c r="X181" s="32" t="s">
        <v>69</v>
      </c>
      <c r="Y181" s="32"/>
      <c r="Z181" s="32" t="s">
        <v>69</v>
      </c>
      <c r="AA181" s="36">
        <v>2900</v>
      </c>
      <c r="AB181" s="54"/>
      <c r="AC181" s="55"/>
      <c r="AD181" s="40"/>
      <c r="AE181" s="40"/>
      <c r="AF181" s="40"/>
      <c r="AG181" s="40"/>
      <c r="AH181" s="40"/>
      <c r="AI181" s="40"/>
      <c r="AJ181" s="40"/>
      <c r="AK181" s="42"/>
      <c r="AL181" s="40"/>
      <c r="AM181" s="40"/>
      <c r="AN181" s="40"/>
      <c r="AO181" s="40"/>
      <c r="AP181" s="40"/>
      <c r="AQ181" s="40"/>
      <c r="AR181" s="40"/>
      <c r="AS181" s="40"/>
      <c r="AT181" s="40"/>
      <c r="AU181" s="40"/>
      <c r="AV181" s="40"/>
      <c r="AW181" s="40"/>
      <c r="AX181" s="40"/>
      <c r="AY181" s="40"/>
      <c r="AZ181" s="43"/>
      <c r="BA181" s="44" t="s">
        <v>73</v>
      </c>
      <c r="BB181" s="45" t="s">
        <v>221</v>
      </c>
      <c r="BC181" s="46" t="s">
        <v>113</v>
      </c>
      <c r="BD181" s="31" t="s">
        <v>76</v>
      </c>
      <c r="BE181" s="31" t="s">
        <v>76</v>
      </c>
      <c r="BF181" s="47" t="s">
        <v>1137</v>
      </c>
      <c r="BG181" s="46" t="s">
        <v>1138</v>
      </c>
      <c r="BH181" s="46" t="s">
        <v>166</v>
      </c>
      <c r="BI181" s="31" t="s">
        <v>117</v>
      </c>
      <c r="BJ181" s="31" t="s">
        <v>118</v>
      </c>
      <c r="BK181" s="48"/>
      <c r="BL181" s="48"/>
      <c r="BM181" s="50"/>
      <c r="BN181" s="51" t="s">
        <v>1117</v>
      </c>
      <c r="BO181" s="52"/>
    </row>
    <row r="182" spans="1:67" customFormat="1" ht="54" customHeight="1" x14ac:dyDescent="0.3">
      <c r="A182" s="28"/>
      <c r="B182" s="29" t="s">
        <v>1112</v>
      </c>
      <c r="C182" s="30" t="s">
        <v>62</v>
      </c>
      <c r="D182" s="31" t="s">
        <v>62</v>
      </c>
      <c r="E182" s="31" t="s">
        <v>62</v>
      </c>
      <c r="F182" s="31" t="s">
        <v>62</v>
      </c>
      <c r="G182" s="31" t="s">
        <v>62</v>
      </c>
      <c r="H182" s="31" t="s">
        <v>62</v>
      </c>
      <c r="I182" s="31" t="s">
        <v>62</v>
      </c>
      <c r="J182" s="31" t="s">
        <v>62</v>
      </c>
      <c r="K182" s="31" t="s">
        <v>62</v>
      </c>
      <c r="L182" s="31" t="s">
        <v>62</v>
      </c>
      <c r="M182" s="32" t="s">
        <v>62</v>
      </c>
      <c r="N182" s="32" t="s">
        <v>62</v>
      </c>
      <c r="O182" s="33" t="str">
        <f>VLOOKUP(B182,[1]PPTO!$I$6:$Q$103,8,0)</f>
        <v>SI</v>
      </c>
      <c r="P182" s="33" t="str">
        <f>VLOOKUP(B182,[1]PPTO!$I$6:$R$114,10,0)</f>
        <v>SI</v>
      </c>
      <c r="Q182" s="30" t="s">
        <v>1072</v>
      </c>
      <c r="R182" s="31" t="s">
        <v>922</v>
      </c>
      <c r="S182" s="31" t="s">
        <v>1073</v>
      </c>
      <c r="T182" s="31">
        <v>1515</v>
      </c>
      <c r="U182" s="34"/>
      <c r="V182" s="33" t="s">
        <v>1072</v>
      </c>
      <c r="W182" s="35" t="s">
        <v>1139</v>
      </c>
      <c r="X182" s="32" t="s">
        <v>69</v>
      </c>
      <c r="Y182" s="32" t="s">
        <v>110</v>
      </c>
      <c r="Z182" s="32" t="s">
        <v>1114</v>
      </c>
      <c r="AA182" s="36">
        <v>2600</v>
      </c>
      <c r="AB182" s="54"/>
      <c r="AC182" s="55"/>
      <c r="AD182" s="40"/>
      <c r="AE182" s="40"/>
      <c r="AF182" s="40"/>
      <c r="AG182" s="40"/>
      <c r="AH182" s="40"/>
      <c r="AI182" s="40"/>
      <c r="AJ182" s="40"/>
      <c r="AK182" s="42"/>
      <c r="AL182" s="40"/>
      <c r="AM182" s="40"/>
      <c r="AN182" s="40"/>
      <c r="AO182" s="40"/>
      <c r="AP182" s="40"/>
      <c r="AQ182" s="40"/>
      <c r="AR182" s="40"/>
      <c r="AS182" s="40"/>
      <c r="AT182" s="40"/>
      <c r="AU182" s="40"/>
      <c r="AV182" s="40"/>
      <c r="AW182" s="40"/>
      <c r="AX182" s="40"/>
      <c r="AY182" s="40"/>
      <c r="AZ182" s="43"/>
      <c r="BA182" s="44" t="s">
        <v>135</v>
      </c>
      <c r="BB182" s="45" t="s">
        <v>1140</v>
      </c>
      <c r="BC182" s="46" t="s">
        <v>113</v>
      </c>
      <c r="BD182" s="31" t="s">
        <v>76</v>
      </c>
      <c r="BE182" s="31" t="s">
        <v>76</v>
      </c>
      <c r="BF182" s="47" t="s">
        <v>1141</v>
      </c>
      <c r="BG182" s="46" t="s">
        <v>1142</v>
      </c>
      <c r="BH182" s="46" t="s">
        <v>166</v>
      </c>
      <c r="BI182" s="31" t="s">
        <v>117</v>
      </c>
      <c r="BJ182" s="31" t="s">
        <v>118</v>
      </c>
      <c r="BK182" s="48"/>
      <c r="BL182" s="48"/>
      <c r="BM182" s="50"/>
      <c r="BN182" s="51" t="s">
        <v>1117</v>
      </c>
      <c r="BO182" s="52"/>
    </row>
    <row r="183" spans="1:67" customFormat="1" ht="54" customHeight="1" x14ac:dyDescent="0.3">
      <c r="A183" s="28"/>
      <c r="B183" s="29" t="s">
        <v>1112</v>
      </c>
      <c r="C183" s="30" t="s">
        <v>62</v>
      </c>
      <c r="D183" s="31" t="s">
        <v>62</v>
      </c>
      <c r="E183" s="31" t="s">
        <v>62</v>
      </c>
      <c r="F183" s="31" t="s">
        <v>62</v>
      </c>
      <c r="G183" s="31" t="s">
        <v>62</v>
      </c>
      <c r="H183" s="31" t="s">
        <v>62</v>
      </c>
      <c r="I183" s="31" t="s">
        <v>62</v>
      </c>
      <c r="J183" s="31" t="s">
        <v>62</v>
      </c>
      <c r="K183" s="31" t="s">
        <v>62</v>
      </c>
      <c r="L183" s="31" t="s">
        <v>62</v>
      </c>
      <c r="M183" s="53" t="s">
        <v>62</v>
      </c>
      <c r="N183" s="31" t="s">
        <v>62</v>
      </c>
      <c r="O183" s="33" t="str">
        <f>VLOOKUP(B183,[1]PPTO!$I$6:$Q$103,8,0)</f>
        <v>SI</v>
      </c>
      <c r="P183" s="33" t="str">
        <f>VLOOKUP(B183,[1]PPTO!$I$6:$R$114,10,0)</f>
        <v>SI</v>
      </c>
      <c r="Q183" s="30" t="s">
        <v>1072</v>
      </c>
      <c r="R183" s="31" t="s">
        <v>922</v>
      </c>
      <c r="S183" s="31" t="s">
        <v>1073</v>
      </c>
      <c r="T183" s="31">
        <v>1515</v>
      </c>
      <c r="U183" s="34"/>
      <c r="V183" s="33" t="s">
        <v>1072</v>
      </c>
      <c r="W183" s="35" t="s">
        <v>1143</v>
      </c>
      <c r="X183" s="32" t="s">
        <v>69</v>
      </c>
      <c r="Y183" s="32" t="s">
        <v>447</v>
      </c>
      <c r="Z183" s="32" t="s">
        <v>448</v>
      </c>
      <c r="AA183" s="36">
        <v>1753</v>
      </c>
      <c r="AB183" s="54"/>
      <c r="AC183" s="55"/>
      <c r="AD183" s="40"/>
      <c r="AE183" s="40"/>
      <c r="AF183" s="40"/>
      <c r="AG183" s="40"/>
      <c r="AH183" s="40"/>
      <c r="AI183" s="40"/>
      <c r="AJ183" s="40"/>
      <c r="AK183" s="42"/>
      <c r="AL183" s="40"/>
      <c r="AM183" s="40"/>
      <c r="AN183" s="40"/>
      <c r="AO183" s="40"/>
      <c r="AP183" s="40"/>
      <c r="AQ183" s="40"/>
      <c r="AR183" s="40"/>
      <c r="AS183" s="40"/>
      <c r="AT183" s="40"/>
      <c r="AU183" s="40"/>
      <c r="AV183" s="40"/>
      <c r="AW183" s="40"/>
      <c r="AX183" s="40"/>
      <c r="AY183" s="40"/>
      <c r="AZ183" s="43"/>
      <c r="BA183" s="44" t="s">
        <v>124</v>
      </c>
      <c r="BB183" s="45" t="s">
        <v>1083</v>
      </c>
      <c r="BC183" s="46" t="s">
        <v>113</v>
      </c>
      <c r="BD183" s="31" t="s">
        <v>76</v>
      </c>
      <c r="BE183" s="31" t="s">
        <v>76</v>
      </c>
      <c r="BF183" s="47" t="s">
        <v>1144</v>
      </c>
      <c r="BG183" s="46" t="s">
        <v>1116</v>
      </c>
      <c r="BH183" s="46" t="s">
        <v>166</v>
      </c>
      <c r="BI183" s="31" t="s">
        <v>294</v>
      </c>
      <c r="BJ183" s="31" t="s">
        <v>929</v>
      </c>
      <c r="BK183" s="48"/>
      <c r="BL183" s="48"/>
      <c r="BM183" s="50"/>
      <c r="BN183" s="51" t="s">
        <v>1117</v>
      </c>
      <c r="BO183" s="52"/>
    </row>
    <row r="184" spans="1:67" customFormat="1" ht="54" customHeight="1" x14ac:dyDescent="0.3">
      <c r="A184" s="28"/>
      <c r="B184" s="29" t="s">
        <v>1112</v>
      </c>
      <c r="C184" s="30" t="s">
        <v>62</v>
      </c>
      <c r="D184" s="31" t="s">
        <v>62</v>
      </c>
      <c r="E184" s="31" t="s">
        <v>62</v>
      </c>
      <c r="F184" s="31" t="s">
        <v>62</v>
      </c>
      <c r="G184" s="31" t="s">
        <v>62</v>
      </c>
      <c r="H184" s="31" t="s">
        <v>62</v>
      </c>
      <c r="I184" s="31" t="s">
        <v>62</v>
      </c>
      <c r="J184" s="31" t="s">
        <v>62</v>
      </c>
      <c r="K184" s="31" t="s">
        <v>62</v>
      </c>
      <c r="L184" s="31" t="s">
        <v>62</v>
      </c>
      <c r="M184" s="32" t="s">
        <v>62</v>
      </c>
      <c r="N184" s="32" t="s">
        <v>62</v>
      </c>
      <c r="O184" s="33" t="str">
        <f>VLOOKUP(B184,[1]PPTO!$I$6:$Q$103,8,0)</f>
        <v>SI</v>
      </c>
      <c r="P184" s="33" t="str">
        <f>VLOOKUP(B184,[1]PPTO!$I$6:$R$114,10,0)</f>
        <v>SI</v>
      </c>
      <c r="Q184" s="30" t="s">
        <v>1072</v>
      </c>
      <c r="R184" s="31" t="s">
        <v>922</v>
      </c>
      <c r="S184" s="31" t="s">
        <v>1073</v>
      </c>
      <c r="T184" s="31">
        <v>1515</v>
      </c>
      <c r="U184" s="34"/>
      <c r="V184" s="33" t="s">
        <v>1072</v>
      </c>
      <c r="W184" s="35" t="s">
        <v>1145</v>
      </c>
      <c r="X184" s="32" t="s">
        <v>69</v>
      </c>
      <c r="Y184" s="32" t="s">
        <v>447</v>
      </c>
      <c r="Z184" s="32" t="s">
        <v>448</v>
      </c>
      <c r="AA184" s="36">
        <v>800</v>
      </c>
      <c r="AB184" s="54"/>
      <c r="AC184" s="55"/>
      <c r="AD184" s="40"/>
      <c r="AE184" s="40"/>
      <c r="AF184" s="40"/>
      <c r="AG184" s="40"/>
      <c r="AH184" s="40"/>
      <c r="AI184" s="40"/>
      <c r="AJ184" s="40"/>
      <c r="AK184" s="42"/>
      <c r="AL184" s="40"/>
      <c r="AM184" s="40"/>
      <c r="AN184" s="40"/>
      <c r="AO184" s="40"/>
      <c r="AP184" s="40"/>
      <c r="AQ184" s="40"/>
      <c r="AR184" s="40"/>
      <c r="AS184" s="40"/>
      <c r="AT184" s="40"/>
      <c r="AU184" s="40"/>
      <c r="AV184" s="40"/>
      <c r="AW184" s="40"/>
      <c r="AX184" s="40"/>
      <c r="AY184" s="40"/>
      <c r="AZ184" s="43"/>
      <c r="BA184" s="44" t="s">
        <v>124</v>
      </c>
      <c r="BB184" s="45" t="s">
        <v>1083</v>
      </c>
      <c r="BC184" s="46" t="s">
        <v>113</v>
      </c>
      <c r="BD184" s="31" t="s">
        <v>76</v>
      </c>
      <c r="BE184" s="31" t="s">
        <v>76</v>
      </c>
      <c r="BF184" s="47" t="s">
        <v>1146</v>
      </c>
      <c r="BG184" s="46" t="s">
        <v>1147</v>
      </c>
      <c r="BH184" s="46" t="s">
        <v>166</v>
      </c>
      <c r="BI184" s="31" t="s">
        <v>294</v>
      </c>
      <c r="BJ184" s="31" t="s">
        <v>929</v>
      </c>
      <c r="BK184" s="48"/>
      <c r="BL184" s="48"/>
      <c r="BM184" s="50"/>
      <c r="BN184" s="51" t="s">
        <v>1117</v>
      </c>
      <c r="BO184" s="52"/>
    </row>
    <row r="185" spans="1:67" customFormat="1" ht="54" customHeight="1" x14ac:dyDescent="0.3">
      <c r="A185" s="28"/>
      <c r="B185" s="29" t="s">
        <v>1112</v>
      </c>
      <c r="C185" s="30" t="s">
        <v>62</v>
      </c>
      <c r="D185" s="31" t="s">
        <v>62</v>
      </c>
      <c r="E185" s="31" t="s">
        <v>62</v>
      </c>
      <c r="F185" s="31" t="s">
        <v>62</v>
      </c>
      <c r="G185" s="31" t="s">
        <v>62</v>
      </c>
      <c r="H185" s="31" t="s">
        <v>62</v>
      </c>
      <c r="I185" s="31" t="s">
        <v>62</v>
      </c>
      <c r="J185" s="31" t="s">
        <v>62</v>
      </c>
      <c r="K185" s="31" t="s">
        <v>62</v>
      </c>
      <c r="L185" s="31" t="s">
        <v>62</v>
      </c>
      <c r="M185" s="31" t="s">
        <v>62</v>
      </c>
      <c r="N185" s="31" t="s">
        <v>62</v>
      </c>
      <c r="O185" s="33" t="str">
        <f>VLOOKUP(B185,[1]PPTO!$I$6:$Q$103,8,0)</f>
        <v>SI</v>
      </c>
      <c r="P185" s="33" t="str">
        <f>VLOOKUP(B185,[1]PPTO!$I$6:$R$114,10,0)</f>
        <v>SI</v>
      </c>
      <c r="Q185" s="30" t="s">
        <v>1072</v>
      </c>
      <c r="R185" s="31" t="s">
        <v>922</v>
      </c>
      <c r="S185" s="31" t="s">
        <v>1073</v>
      </c>
      <c r="T185" s="31">
        <v>1515</v>
      </c>
      <c r="U185" s="34"/>
      <c r="V185" s="33" t="s">
        <v>1072</v>
      </c>
      <c r="W185" s="35" t="s">
        <v>1148</v>
      </c>
      <c r="X185" s="32" t="s">
        <v>69</v>
      </c>
      <c r="Y185" s="32" t="s">
        <v>70</v>
      </c>
      <c r="Z185" s="32" t="s">
        <v>412</v>
      </c>
      <c r="AA185" s="36">
        <v>1800</v>
      </c>
      <c r="AB185" s="54"/>
      <c r="AC185" s="55"/>
      <c r="AD185" s="40"/>
      <c r="AE185" s="40"/>
      <c r="AF185" s="40"/>
      <c r="AG185" s="40"/>
      <c r="AH185" s="40"/>
      <c r="AI185" s="40"/>
      <c r="AJ185" s="40"/>
      <c r="AK185" s="42"/>
      <c r="AL185" s="40"/>
      <c r="AM185" s="40"/>
      <c r="AN185" s="40"/>
      <c r="AO185" s="40"/>
      <c r="AP185" s="40"/>
      <c r="AQ185" s="40"/>
      <c r="AR185" s="40"/>
      <c r="AS185" s="40"/>
      <c r="AT185" s="40"/>
      <c r="AU185" s="40"/>
      <c r="AV185" s="40"/>
      <c r="AW185" s="40"/>
      <c r="AX185" s="40"/>
      <c r="AY185" s="40"/>
      <c r="AZ185" s="43"/>
      <c r="BA185" s="44" t="s">
        <v>124</v>
      </c>
      <c r="BB185" s="45" t="s">
        <v>1083</v>
      </c>
      <c r="BC185" s="46" t="s">
        <v>113</v>
      </c>
      <c r="BD185" s="31" t="s">
        <v>77</v>
      </c>
      <c r="BE185" s="31" t="s">
        <v>77</v>
      </c>
      <c r="BF185" s="47" t="s">
        <v>1149</v>
      </c>
      <c r="BG185" s="46" t="s">
        <v>221</v>
      </c>
      <c r="BH185" s="46" t="s">
        <v>166</v>
      </c>
      <c r="BI185" s="31" t="s">
        <v>140</v>
      </c>
      <c r="BJ185" s="31" t="s">
        <v>140</v>
      </c>
      <c r="BK185" s="48"/>
      <c r="BL185" s="48"/>
      <c r="BM185" s="50"/>
      <c r="BN185" s="51" t="s">
        <v>1117</v>
      </c>
      <c r="BO185" s="52"/>
    </row>
    <row r="186" spans="1:67" customFormat="1" ht="54" customHeight="1" x14ac:dyDescent="0.3">
      <c r="A186" s="28"/>
      <c r="B186" s="29" t="s">
        <v>1112</v>
      </c>
      <c r="C186" s="30" t="s">
        <v>62</v>
      </c>
      <c r="D186" s="31" t="s">
        <v>62</v>
      </c>
      <c r="E186" s="31" t="s">
        <v>62</v>
      </c>
      <c r="F186" s="31" t="s">
        <v>62</v>
      </c>
      <c r="G186" s="31" t="s">
        <v>62</v>
      </c>
      <c r="H186" s="31" t="s">
        <v>62</v>
      </c>
      <c r="I186" s="31" t="s">
        <v>62</v>
      </c>
      <c r="J186" s="31" t="s">
        <v>62</v>
      </c>
      <c r="K186" s="31" t="s">
        <v>62</v>
      </c>
      <c r="L186" s="31" t="s">
        <v>62</v>
      </c>
      <c r="M186" s="53" t="s">
        <v>62</v>
      </c>
      <c r="N186" s="31" t="s">
        <v>62</v>
      </c>
      <c r="O186" s="33" t="str">
        <f>VLOOKUP(B186,[1]PPTO!$I$6:$Q$103,8,0)</f>
        <v>SI</v>
      </c>
      <c r="P186" s="33" t="str">
        <f>VLOOKUP(B186,[1]PPTO!$I$6:$R$114,10,0)</f>
        <v>SI</v>
      </c>
      <c r="Q186" s="30" t="s">
        <v>1072</v>
      </c>
      <c r="R186" s="31" t="s">
        <v>922</v>
      </c>
      <c r="S186" s="31" t="s">
        <v>1073</v>
      </c>
      <c r="T186" s="31">
        <v>1515</v>
      </c>
      <c r="U186" s="34"/>
      <c r="V186" s="33" t="s">
        <v>1072</v>
      </c>
      <c r="W186" s="35" t="s">
        <v>1150</v>
      </c>
      <c r="X186" s="32" t="s">
        <v>69</v>
      </c>
      <c r="Y186" s="32" t="s">
        <v>322</v>
      </c>
      <c r="Z186" s="32" t="s">
        <v>323</v>
      </c>
      <c r="AA186" s="36">
        <v>1200</v>
      </c>
      <c r="AB186" s="54"/>
      <c r="AC186" s="55"/>
      <c r="AD186" s="40"/>
      <c r="AE186" s="40"/>
      <c r="AF186" s="40"/>
      <c r="AG186" s="40"/>
      <c r="AH186" s="40"/>
      <c r="AI186" s="40"/>
      <c r="AJ186" s="40"/>
      <c r="AK186" s="42"/>
      <c r="AL186" s="40"/>
      <c r="AM186" s="40"/>
      <c r="AN186" s="40"/>
      <c r="AO186" s="40"/>
      <c r="AP186" s="40"/>
      <c r="AQ186" s="40"/>
      <c r="AR186" s="40"/>
      <c r="AS186" s="40"/>
      <c r="AT186" s="40"/>
      <c r="AU186" s="40"/>
      <c r="AV186" s="40"/>
      <c r="AW186" s="40"/>
      <c r="AX186" s="40"/>
      <c r="AY186" s="40"/>
      <c r="AZ186" s="43"/>
      <c r="BA186" s="44" t="s">
        <v>124</v>
      </c>
      <c r="BB186" s="45" t="s">
        <v>1083</v>
      </c>
      <c r="BC186" s="46" t="s">
        <v>113</v>
      </c>
      <c r="BD186" s="31" t="s">
        <v>77</v>
      </c>
      <c r="BE186" s="31" t="s">
        <v>77</v>
      </c>
      <c r="BF186" s="47" t="s">
        <v>1151</v>
      </c>
      <c r="BG186" s="46" t="s">
        <v>221</v>
      </c>
      <c r="BH186" s="46" t="s">
        <v>166</v>
      </c>
      <c r="BI186" s="31" t="s">
        <v>140</v>
      </c>
      <c r="BJ186" s="31" t="s">
        <v>140</v>
      </c>
      <c r="BK186" s="48"/>
      <c r="BL186" s="48"/>
      <c r="BM186" s="50"/>
      <c r="BN186" s="51" t="s">
        <v>1117</v>
      </c>
      <c r="BO186" s="52"/>
    </row>
    <row r="187" spans="1:67" customFormat="1" ht="54" customHeight="1" x14ac:dyDescent="0.3">
      <c r="A187" s="28"/>
      <c r="B187" s="29" t="s">
        <v>1112</v>
      </c>
      <c r="C187" s="30" t="s">
        <v>62</v>
      </c>
      <c r="D187" s="31" t="s">
        <v>62</v>
      </c>
      <c r="E187" s="31" t="s">
        <v>62</v>
      </c>
      <c r="F187" s="31" t="s">
        <v>62</v>
      </c>
      <c r="G187" s="31" t="s">
        <v>62</v>
      </c>
      <c r="H187" s="31" t="s">
        <v>62</v>
      </c>
      <c r="I187" s="31" t="s">
        <v>62</v>
      </c>
      <c r="J187" s="31" t="s">
        <v>62</v>
      </c>
      <c r="K187" s="31" t="s">
        <v>62</v>
      </c>
      <c r="L187" s="31" t="s">
        <v>62</v>
      </c>
      <c r="M187" s="53" t="s">
        <v>62</v>
      </c>
      <c r="N187" s="31" t="s">
        <v>62</v>
      </c>
      <c r="O187" s="33" t="str">
        <f>VLOOKUP(B187,[1]PPTO!$I$6:$Q$103,8,0)</f>
        <v>SI</v>
      </c>
      <c r="P187" s="33" t="str">
        <f>VLOOKUP(B187,[1]PPTO!$I$6:$R$114,10,0)</f>
        <v>SI</v>
      </c>
      <c r="Q187" s="30" t="s">
        <v>1072</v>
      </c>
      <c r="R187" s="31" t="s">
        <v>922</v>
      </c>
      <c r="S187" s="31" t="s">
        <v>1073</v>
      </c>
      <c r="T187" s="31">
        <v>1515</v>
      </c>
      <c r="U187" s="34"/>
      <c r="V187" s="33" t="s">
        <v>1072</v>
      </c>
      <c r="W187" s="35" t="s">
        <v>1152</v>
      </c>
      <c r="X187" s="32" t="s">
        <v>69</v>
      </c>
      <c r="Y187" s="32" t="s">
        <v>1153</v>
      </c>
      <c r="Z187" s="32" t="s">
        <v>1154</v>
      </c>
      <c r="AA187" s="36">
        <v>3364</v>
      </c>
      <c r="AB187" s="54"/>
      <c r="AC187" s="55"/>
      <c r="AD187" s="40"/>
      <c r="AE187" s="40"/>
      <c r="AF187" s="40"/>
      <c r="AG187" s="40"/>
      <c r="AH187" s="40"/>
      <c r="AI187" s="40"/>
      <c r="AJ187" s="40"/>
      <c r="AK187" s="42"/>
      <c r="AL187" s="40"/>
      <c r="AM187" s="40"/>
      <c r="AN187" s="40"/>
      <c r="AO187" s="40"/>
      <c r="AP187" s="40"/>
      <c r="AQ187" s="40"/>
      <c r="AR187" s="40"/>
      <c r="AS187" s="40"/>
      <c r="AT187" s="40"/>
      <c r="AU187" s="40"/>
      <c r="AV187" s="40"/>
      <c r="AW187" s="40"/>
      <c r="AX187" s="40"/>
      <c r="AY187" s="40"/>
      <c r="AZ187" s="43"/>
      <c r="BA187" s="44" t="s">
        <v>124</v>
      </c>
      <c r="BB187" s="45" t="s">
        <v>1155</v>
      </c>
      <c r="BC187" s="46" t="s">
        <v>113</v>
      </c>
      <c r="BD187" s="31" t="s">
        <v>76</v>
      </c>
      <c r="BE187" s="31" t="s">
        <v>76</v>
      </c>
      <c r="BF187" s="47" t="s">
        <v>1156</v>
      </c>
      <c r="BG187" s="46" t="s">
        <v>221</v>
      </c>
      <c r="BH187" s="46" t="s">
        <v>166</v>
      </c>
      <c r="BI187" s="31" t="s">
        <v>151</v>
      </c>
      <c r="BJ187" s="31" t="s">
        <v>888</v>
      </c>
      <c r="BK187" s="48"/>
      <c r="BL187" s="48"/>
      <c r="BM187" s="50"/>
      <c r="BN187" s="51" t="s">
        <v>1117</v>
      </c>
      <c r="BO187" s="52"/>
    </row>
    <row r="188" spans="1:67" customFormat="1" ht="54" customHeight="1" x14ac:dyDescent="0.3">
      <c r="A188" s="28"/>
      <c r="B188" s="29" t="s">
        <v>1112</v>
      </c>
      <c r="C188" s="30" t="s">
        <v>62</v>
      </c>
      <c r="D188" s="31" t="s">
        <v>62</v>
      </c>
      <c r="E188" s="31" t="s">
        <v>62</v>
      </c>
      <c r="F188" s="31" t="s">
        <v>62</v>
      </c>
      <c r="G188" s="31" t="s">
        <v>62</v>
      </c>
      <c r="H188" s="31" t="s">
        <v>62</v>
      </c>
      <c r="I188" s="31" t="s">
        <v>62</v>
      </c>
      <c r="J188" s="31" t="s">
        <v>62</v>
      </c>
      <c r="K188" s="31" t="s">
        <v>62</v>
      </c>
      <c r="L188" s="31" t="s">
        <v>62</v>
      </c>
      <c r="M188" s="53" t="s">
        <v>62</v>
      </c>
      <c r="N188" s="53" t="s">
        <v>62</v>
      </c>
      <c r="O188" s="33" t="str">
        <f>VLOOKUP(B188,[1]PPTO!$I$6:$Q$103,8,0)</f>
        <v>SI</v>
      </c>
      <c r="P188" s="33" t="str">
        <f>VLOOKUP(B188,[1]PPTO!$I$6:$R$114,10,0)</f>
        <v>SI</v>
      </c>
      <c r="Q188" s="30" t="s">
        <v>1072</v>
      </c>
      <c r="R188" s="31" t="s">
        <v>922</v>
      </c>
      <c r="S188" s="31" t="s">
        <v>1073</v>
      </c>
      <c r="T188" s="31">
        <v>1515</v>
      </c>
      <c r="U188" s="34"/>
      <c r="V188" s="33" t="s">
        <v>1072</v>
      </c>
      <c r="W188" s="35" t="s">
        <v>1157</v>
      </c>
      <c r="X188" s="32" t="s">
        <v>70</v>
      </c>
      <c r="Y188" s="32" t="s">
        <v>69</v>
      </c>
      <c r="Z188" s="32" t="s">
        <v>1158</v>
      </c>
      <c r="AA188" s="36">
        <v>9600</v>
      </c>
      <c r="AB188" s="54"/>
      <c r="AC188" s="55"/>
      <c r="AD188" s="40"/>
      <c r="AE188" s="40"/>
      <c r="AF188" s="40"/>
      <c r="AG188" s="40"/>
      <c r="AH188" s="40"/>
      <c r="AI188" s="40"/>
      <c r="AJ188" s="40"/>
      <c r="AK188" s="42"/>
      <c r="AL188" s="40"/>
      <c r="AM188" s="40"/>
      <c r="AN188" s="40"/>
      <c r="AO188" s="40"/>
      <c r="AP188" s="40"/>
      <c r="AQ188" s="40"/>
      <c r="AR188" s="40"/>
      <c r="AS188" s="40"/>
      <c r="AT188" s="40"/>
      <c r="AU188" s="40"/>
      <c r="AV188" s="40"/>
      <c r="AW188" s="40"/>
      <c r="AX188" s="40"/>
      <c r="AY188" s="40"/>
      <c r="AZ188" s="43"/>
      <c r="BA188" s="44" t="s">
        <v>124</v>
      </c>
      <c r="BB188" s="45" t="s">
        <v>1155</v>
      </c>
      <c r="BC188" s="46" t="s">
        <v>136</v>
      </c>
      <c r="BD188" s="31" t="s">
        <v>77</v>
      </c>
      <c r="BE188" s="31" t="s">
        <v>77</v>
      </c>
      <c r="BF188" s="47" t="s">
        <v>1159</v>
      </c>
      <c r="BG188" s="46" t="s">
        <v>221</v>
      </c>
      <c r="BH188" s="46" t="s">
        <v>166</v>
      </c>
      <c r="BI188" s="31" t="s">
        <v>151</v>
      </c>
      <c r="BJ188" s="31" t="s">
        <v>888</v>
      </c>
      <c r="BK188" s="48"/>
      <c r="BL188" s="48"/>
      <c r="BM188" s="50"/>
      <c r="BN188" s="51" t="s">
        <v>1117</v>
      </c>
      <c r="BO188" s="52"/>
    </row>
    <row r="189" spans="1:67" customFormat="1" ht="54" customHeight="1" x14ac:dyDescent="0.3">
      <c r="A189" s="28" t="str">
        <f>P189</f>
        <v>SI</v>
      </c>
      <c r="B189" s="29" t="s">
        <v>896</v>
      </c>
      <c r="C189" s="30"/>
      <c r="D189" s="31"/>
      <c r="E189" s="31"/>
      <c r="F189" s="31"/>
      <c r="G189" s="31"/>
      <c r="H189" s="31"/>
      <c r="I189" s="31"/>
      <c r="J189" s="31"/>
      <c r="K189" s="31" t="s">
        <v>61</v>
      </c>
      <c r="L189" s="31" t="s">
        <v>61</v>
      </c>
      <c r="M189" s="32" t="s">
        <v>62</v>
      </c>
      <c r="N189" s="32" t="s">
        <v>62</v>
      </c>
      <c r="O189" s="33" t="str">
        <f>VLOOKUP(B189,[1]PPTO!$I$6:$Q$103,8,0)</f>
        <v>SI</v>
      </c>
      <c r="P189" s="33" t="str">
        <f>VLOOKUP(B189,[1]PPTO!$I$6:$R$114,10,0)</f>
        <v>SI</v>
      </c>
      <c r="Q189" s="30" t="s">
        <v>91</v>
      </c>
      <c r="R189" s="31" t="s">
        <v>64</v>
      </c>
      <c r="S189" s="31" t="s">
        <v>106</v>
      </c>
      <c r="T189" s="31" t="s">
        <v>1160</v>
      </c>
      <c r="U189" s="34"/>
      <c r="V189" s="33" t="s">
        <v>91</v>
      </c>
      <c r="W189" s="35" t="s">
        <v>1161</v>
      </c>
      <c r="X189" s="32" t="s">
        <v>69</v>
      </c>
      <c r="Y189" s="32" t="s">
        <v>70</v>
      </c>
      <c r="Z189" s="32" t="s">
        <v>174</v>
      </c>
      <c r="AA189" s="36"/>
      <c r="AB189" s="54"/>
      <c r="AC189" s="55"/>
      <c r="AD189" s="40"/>
      <c r="AE189" s="40"/>
      <c r="AF189" s="40"/>
      <c r="AG189" s="40"/>
      <c r="AH189" s="40"/>
      <c r="AI189" s="40"/>
      <c r="AJ189" s="40"/>
      <c r="AK189" s="42"/>
      <c r="AL189" s="40"/>
      <c r="AM189" s="40"/>
      <c r="AN189" s="40"/>
      <c r="AO189" s="40"/>
      <c r="AP189" s="40"/>
      <c r="AQ189" s="40"/>
      <c r="AR189" s="40"/>
      <c r="AS189" s="40"/>
      <c r="AT189" s="40"/>
      <c r="AU189" s="40"/>
      <c r="AV189" s="40"/>
      <c r="AW189" s="40"/>
      <c r="AX189" s="40"/>
      <c r="AY189" s="40"/>
      <c r="AZ189" s="43"/>
      <c r="BA189" s="44" t="s">
        <v>73</v>
      </c>
      <c r="BB189" s="47" t="s">
        <v>1162</v>
      </c>
      <c r="BC189" s="46" t="s">
        <v>136</v>
      </c>
      <c r="BD189" s="31" t="s">
        <v>77</v>
      </c>
      <c r="BE189" s="31" t="s">
        <v>77</v>
      </c>
      <c r="BF189" s="47" t="s">
        <v>1163</v>
      </c>
      <c r="BG189" s="46" t="s">
        <v>221</v>
      </c>
      <c r="BH189" s="46" t="s">
        <v>166</v>
      </c>
      <c r="BI189" s="31" t="s">
        <v>117</v>
      </c>
      <c r="BJ189" s="31" t="s">
        <v>389</v>
      </c>
      <c r="BK189" s="57">
        <v>-26.095099999999999</v>
      </c>
      <c r="BL189" s="57">
        <v>-70.149950000000004</v>
      </c>
      <c r="BM189" s="50" t="s">
        <v>83</v>
      </c>
      <c r="BN189" s="51" t="s">
        <v>1164</v>
      </c>
      <c r="BO189" s="52" t="s">
        <v>1165</v>
      </c>
    </row>
    <row r="190" spans="1:67" customFormat="1" ht="54" customHeight="1" x14ac:dyDescent="0.3">
      <c r="A190" s="28"/>
      <c r="B190" s="29" t="s">
        <v>896</v>
      </c>
      <c r="C190" s="30"/>
      <c r="D190" s="31"/>
      <c r="E190" s="31"/>
      <c r="F190" s="31"/>
      <c r="G190" s="31"/>
      <c r="H190" s="31"/>
      <c r="I190" s="31"/>
      <c r="J190" s="31"/>
      <c r="K190" s="31" t="s">
        <v>61</v>
      </c>
      <c r="L190" s="31" t="s">
        <v>61</v>
      </c>
      <c r="M190" s="31" t="s">
        <v>62</v>
      </c>
      <c r="N190" s="31" t="s">
        <v>62</v>
      </c>
      <c r="O190" s="33" t="str">
        <f>VLOOKUP(B190,[1]PPTO!$I$6:$Q$103,8,0)</f>
        <v>SI</v>
      </c>
      <c r="P190" s="33" t="str">
        <f>VLOOKUP(B190,[1]PPTO!$I$6:$R$114,10,0)</f>
        <v>SI</v>
      </c>
      <c r="Q190" s="30" t="s">
        <v>91</v>
      </c>
      <c r="R190" s="31" t="s">
        <v>64</v>
      </c>
      <c r="S190" s="31" t="s">
        <v>106</v>
      </c>
      <c r="T190" s="31" t="s">
        <v>1160</v>
      </c>
      <c r="U190" s="34" t="s">
        <v>1166</v>
      </c>
      <c r="V190" s="33" t="s">
        <v>91</v>
      </c>
      <c r="W190" s="35" t="s">
        <v>1167</v>
      </c>
      <c r="X190" s="32" t="s">
        <v>69</v>
      </c>
      <c r="Y190" s="32" t="s">
        <v>1168</v>
      </c>
      <c r="Z190" s="32" t="s">
        <v>1169</v>
      </c>
      <c r="AA190" s="36"/>
      <c r="AB190" s="54"/>
      <c r="AC190" s="55"/>
      <c r="AD190" s="40"/>
      <c r="AE190" s="40"/>
      <c r="AF190" s="40"/>
      <c r="AG190" s="40"/>
      <c r="AH190" s="40"/>
      <c r="AI190" s="40"/>
      <c r="AJ190" s="40"/>
      <c r="AK190" s="42"/>
      <c r="AL190" s="40"/>
      <c r="AM190" s="40"/>
      <c r="AN190" s="40"/>
      <c r="AO190" s="40"/>
      <c r="AP190" s="40"/>
      <c r="AQ190" s="40"/>
      <c r="AR190" s="40"/>
      <c r="AS190" s="40"/>
      <c r="AT190" s="40"/>
      <c r="AU190" s="40"/>
      <c r="AV190" s="40"/>
      <c r="AW190" s="40"/>
      <c r="AX190" s="40"/>
      <c r="AY190" s="40"/>
      <c r="AZ190" s="43"/>
      <c r="BA190" s="44" t="s">
        <v>221</v>
      </c>
      <c r="BB190" s="46" t="s">
        <v>672</v>
      </c>
      <c r="BC190" s="46" t="s">
        <v>136</v>
      </c>
      <c r="BD190" s="31" t="s">
        <v>76</v>
      </c>
      <c r="BE190" s="31" t="s">
        <v>77</v>
      </c>
      <c r="BF190" s="47" t="s">
        <v>1170</v>
      </c>
      <c r="BG190" s="46" t="s">
        <v>221</v>
      </c>
      <c r="BH190" s="46" t="s">
        <v>166</v>
      </c>
      <c r="BI190" s="31" t="s">
        <v>117</v>
      </c>
      <c r="BJ190" s="31" t="s">
        <v>389</v>
      </c>
      <c r="BK190" s="57">
        <v>-27.032340000000001</v>
      </c>
      <c r="BL190" s="57" t="s">
        <v>1171</v>
      </c>
      <c r="BM190" s="50" t="s">
        <v>83</v>
      </c>
      <c r="BN190" s="51" t="s">
        <v>1164</v>
      </c>
      <c r="BO190" s="52" t="s">
        <v>1172</v>
      </c>
    </row>
    <row r="191" spans="1:67" customFormat="1" ht="96" customHeight="1" x14ac:dyDescent="0.3">
      <c r="A191" s="28" t="str">
        <f>P191</f>
        <v>SI</v>
      </c>
      <c r="B191" s="29" t="s">
        <v>1173</v>
      </c>
      <c r="C191" s="30"/>
      <c r="D191" s="31"/>
      <c r="E191" s="31"/>
      <c r="F191" s="31"/>
      <c r="G191" s="31"/>
      <c r="H191" s="31"/>
      <c r="I191" s="31"/>
      <c r="J191" s="31"/>
      <c r="K191" s="31" t="s">
        <v>105</v>
      </c>
      <c r="L191" s="31" t="s">
        <v>62</v>
      </c>
      <c r="M191" s="31" t="s">
        <v>62</v>
      </c>
      <c r="N191" s="31" t="s">
        <v>62</v>
      </c>
      <c r="O191" s="33" t="str">
        <f>VLOOKUP(B191,[1]PPTO!$I$6:$Q$103,8,0)</f>
        <v>SI</v>
      </c>
      <c r="P191" s="33" t="str">
        <f>VLOOKUP(B191,[1]PPTO!$I$6:$R$114,10,0)</f>
        <v>SI</v>
      </c>
      <c r="Q191" s="30" t="s">
        <v>91</v>
      </c>
      <c r="R191" s="31" t="s">
        <v>64</v>
      </c>
      <c r="S191" s="31" t="s">
        <v>379</v>
      </c>
      <c r="T191" s="31" t="s">
        <v>1174</v>
      </c>
      <c r="U191" s="34"/>
      <c r="V191" s="33" t="s">
        <v>91</v>
      </c>
      <c r="W191" s="35" t="s">
        <v>1175</v>
      </c>
      <c r="X191" s="32" t="s">
        <v>70</v>
      </c>
      <c r="Y191" s="32" t="s">
        <v>342</v>
      </c>
      <c r="Z191" s="32" t="s">
        <v>200</v>
      </c>
      <c r="AA191" s="36">
        <v>5757</v>
      </c>
      <c r="AB191" s="74" t="s">
        <v>1176</v>
      </c>
      <c r="AC191" s="55"/>
      <c r="AD191" s="40"/>
      <c r="AE191" s="40"/>
      <c r="AF191" s="40"/>
      <c r="AG191" s="40"/>
      <c r="AH191" s="40"/>
      <c r="AI191" s="40"/>
      <c r="AJ191" s="40"/>
      <c r="AK191" s="42"/>
      <c r="AL191" s="40"/>
      <c r="AM191" s="40"/>
      <c r="AN191" s="40"/>
      <c r="AO191" s="40"/>
      <c r="AP191" s="40"/>
      <c r="AQ191" s="40"/>
      <c r="AR191" s="40"/>
      <c r="AS191" s="40"/>
      <c r="AT191" s="40"/>
      <c r="AU191" s="40"/>
      <c r="AV191" s="40"/>
      <c r="AW191" s="40"/>
      <c r="AX191" s="40"/>
      <c r="AY191" s="40"/>
      <c r="AZ191" s="43"/>
      <c r="BA191" s="44" t="s">
        <v>111</v>
      </c>
      <c r="BB191" s="45" t="s">
        <v>1177</v>
      </c>
      <c r="BC191" s="46" t="s">
        <v>136</v>
      </c>
      <c r="BD191" s="31" t="s">
        <v>77</v>
      </c>
      <c r="BE191" s="31" t="s">
        <v>77</v>
      </c>
      <c r="BF191" s="47" t="s">
        <v>1178</v>
      </c>
      <c r="BG191" s="46" t="s">
        <v>221</v>
      </c>
      <c r="BH191" s="46" t="s">
        <v>166</v>
      </c>
      <c r="BI191" s="31" t="s">
        <v>598</v>
      </c>
      <c r="BJ191" s="31" t="s">
        <v>599</v>
      </c>
      <c r="BK191" s="57">
        <v>-18.308890000000002</v>
      </c>
      <c r="BL191" s="57">
        <v>-69.259720000000002</v>
      </c>
      <c r="BM191" s="50" t="s">
        <v>83</v>
      </c>
      <c r="BN191" s="51" t="s">
        <v>1179</v>
      </c>
      <c r="BO191" s="52" t="s">
        <v>1180</v>
      </c>
    </row>
    <row r="192" spans="1:67" customFormat="1" ht="54" customHeight="1" x14ac:dyDescent="0.3">
      <c r="A192" s="28" t="str">
        <f>P192</f>
        <v>SI</v>
      </c>
      <c r="B192" s="29" t="s">
        <v>1181</v>
      </c>
      <c r="C192" s="30"/>
      <c r="D192" s="31"/>
      <c r="E192" s="31"/>
      <c r="F192" s="31"/>
      <c r="G192" s="31"/>
      <c r="H192" s="31"/>
      <c r="I192" s="31"/>
      <c r="J192" s="31"/>
      <c r="K192" s="31"/>
      <c r="L192" s="31"/>
      <c r="M192" s="53" t="s">
        <v>61</v>
      </c>
      <c r="N192" s="31" t="s">
        <v>61</v>
      </c>
      <c r="O192" s="33" t="str">
        <f>VLOOKUP(B192,[1]PPTO!$I$6:$Q$103,8,0)</f>
        <v>NO</v>
      </c>
      <c r="P192" s="33" t="str">
        <f>VLOOKUP(B192,[1]PPTO!$I$6:$R$114,10,0)</f>
        <v>SI</v>
      </c>
      <c r="Q192" s="30" t="str">
        <f>VLOOKUP(B192,[1]PPTO!$I$6:$T$103,3,0)</f>
        <v>Chile</v>
      </c>
      <c r="R192" s="31" t="str">
        <f>VLOOKUP(B192,[1]PPTO!$I$6:$T$103,12,0)</f>
        <v>Junior</v>
      </c>
      <c r="S192" s="31" t="s">
        <v>1182</v>
      </c>
      <c r="T192" s="31" t="s">
        <v>1183</v>
      </c>
      <c r="U192" s="34" t="s">
        <v>1184</v>
      </c>
      <c r="V192" s="33" t="s">
        <v>87</v>
      </c>
      <c r="W192" s="35" t="s">
        <v>1185</v>
      </c>
      <c r="X192" s="32" t="s">
        <v>69</v>
      </c>
      <c r="Y192" s="32"/>
      <c r="Z192" s="32" t="s">
        <v>69</v>
      </c>
      <c r="AA192" s="36"/>
      <c r="AB192" s="37" t="s">
        <v>1186</v>
      </c>
      <c r="AC192" s="55"/>
      <c r="AD192" s="40"/>
      <c r="AE192" s="40"/>
      <c r="AF192" s="40"/>
      <c r="AG192" s="40"/>
      <c r="AH192" s="40"/>
      <c r="AI192" s="40"/>
      <c r="AJ192" s="40"/>
      <c r="AK192" s="42"/>
      <c r="AL192" s="40"/>
      <c r="AM192" s="40"/>
      <c r="AN192" s="40"/>
      <c r="AO192" s="40"/>
      <c r="AP192" s="40"/>
      <c r="AQ192" s="40"/>
      <c r="AR192" s="40"/>
      <c r="AS192" s="40"/>
      <c r="AT192" s="40"/>
      <c r="AU192" s="40"/>
      <c r="AV192" s="40"/>
      <c r="AW192" s="40"/>
      <c r="AX192" s="40"/>
      <c r="AY192" s="40"/>
      <c r="AZ192" s="43"/>
      <c r="BA192" s="44" t="s">
        <v>221</v>
      </c>
      <c r="BB192" s="45"/>
      <c r="BC192" s="46" t="s">
        <v>136</v>
      </c>
      <c r="BD192" s="31" t="s">
        <v>76</v>
      </c>
      <c r="BE192" s="31" t="s">
        <v>76</v>
      </c>
      <c r="BF192" s="47" t="s">
        <v>1187</v>
      </c>
      <c r="BG192" s="46"/>
      <c r="BH192" s="46"/>
      <c r="BI192" s="31" t="s">
        <v>598</v>
      </c>
      <c r="BJ192" s="31" t="s">
        <v>1188</v>
      </c>
      <c r="BK192" s="57">
        <v>-18.921669999999999</v>
      </c>
      <c r="BL192" s="57">
        <v>-70.233329999999995</v>
      </c>
      <c r="BM192" s="50" t="s">
        <v>83</v>
      </c>
      <c r="BN192" s="51" t="s">
        <v>1189</v>
      </c>
      <c r="BO192" s="52" t="s">
        <v>1190</v>
      </c>
    </row>
    <row r="193" spans="1:67" customFormat="1" ht="64.5" customHeight="1" x14ac:dyDescent="0.3">
      <c r="A193" s="28" t="str">
        <f>P193</f>
        <v>NO</v>
      </c>
      <c r="B193" s="29" t="s">
        <v>1191</v>
      </c>
      <c r="C193" s="30"/>
      <c r="D193" s="31"/>
      <c r="E193" s="31"/>
      <c r="F193" s="31"/>
      <c r="G193" s="31"/>
      <c r="H193" s="31"/>
      <c r="I193" s="31"/>
      <c r="J193" s="31"/>
      <c r="K193" s="31" t="s">
        <v>105</v>
      </c>
      <c r="L193" s="31" t="s">
        <v>62</v>
      </c>
      <c r="M193" s="53" t="s">
        <v>62</v>
      </c>
      <c r="N193" s="31" t="s">
        <v>62</v>
      </c>
      <c r="O193" s="33" t="str">
        <f>VLOOKUP(B193,[1]PPTO!$I$6:$Q$103,8,0)</f>
        <v>SI</v>
      </c>
      <c r="P193" s="33" t="str">
        <f>VLOOKUP(B193,[1]PPTO!$I$6:$R$114,10,0)</f>
        <v>NO</v>
      </c>
      <c r="Q193" s="30" t="s">
        <v>91</v>
      </c>
      <c r="R193" s="31" t="s">
        <v>64</v>
      </c>
      <c r="S193" s="31" t="s">
        <v>379</v>
      </c>
      <c r="T193" s="31" t="s">
        <v>1192</v>
      </c>
      <c r="U193" s="34" t="s">
        <v>1193</v>
      </c>
      <c r="V193" s="33" t="s">
        <v>91</v>
      </c>
      <c r="W193" s="35" t="s">
        <v>1194</v>
      </c>
      <c r="X193" s="32" t="s">
        <v>69</v>
      </c>
      <c r="Y193" s="32" t="s">
        <v>654</v>
      </c>
      <c r="Z193" s="32" t="s">
        <v>596</v>
      </c>
      <c r="AA193" s="36">
        <v>6600</v>
      </c>
      <c r="AB193" s="54"/>
      <c r="AC193" s="55"/>
      <c r="AD193" s="40"/>
      <c r="AE193" s="40"/>
      <c r="AF193" s="40"/>
      <c r="AG193" s="40"/>
      <c r="AH193" s="40"/>
      <c r="AI193" s="40"/>
      <c r="AJ193" s="40"/>
      <c r="AK193" s="42"/>
      <c r="AL193" s="40"/>
      <c r="AM193" s="40"/>
      <c r="AN193" s="40"/>
      <c r="AO193" s="40"/>
      <c r="AP193" s="40"/>
      <c r="AQ193" s="40"/>
      <c r="AR193" s="40"/>
      <c r="AS193" s="40"/>
      <c r="AT193" s="40"/>
      <c r="AU193" s="40"/>
      <c r="AV193" s="40"/>
      <c r="AW193" s="40"/>
      <c r="AX193" s="40"/>
      <c r="AY193" s="40"/>
      <c r="AZ193" s="43"/>
      <c r="BA193" s="44" t="s">
        <v>124</v>
      </c>
      <c r="BB193" s="45" t="s">
        <v>1083</v>
      </c>
      <c r="BC193" s="46" t="s">
        <v>136</v>
      </c>
      <c r="BD193" s="31" t="s">
        <v>77</v>
      </c>
      <c r="BE193" s="31" t="s">
        <v>77</v>
      </c>
      <c r="BF193" s="47" t="s">
        <v>1195</v>
      </c>
      <c r="BG193" s="46" t="s">
        <v>1196</v>
      </c>
      <c r="BH193" s="46" t="s">
        <v>166</v>
      </c>
      <c r="BI193" s="31" t="s">
        <v>140</v>
      </c>
      <c r="BJ193" s="31" t="s">
        <v>140</v>
      </c>
      <c r="BK193" s="57">
        <v>-24.727951000000001</v>
      </c>
      <c r="BL193" s="57" t="s">
        <v>1197</v>
      </c>
      <c r="BM193" s="50" t="s">
        <v>83</v>
      </c>
      <c r="BN193" s="51" t="s">
        <v>1198</v>
      </c>
      <c r="BO193" s="52" t="s">
        <v>1199</v>
      </c>
    </row>
    <row r="194" spans="1:67" customFormat="1" ht="54" customHeight="1" x14ac:dyDescent="0.3">
      <c r="A194" s="28"/>
      <c r="B194" s="29" t="s">
        <v>1191</v>
      </c>
      <c r="C194" s="30"/>
      <c r="D194" s="31"/>
      <c r="E194" s="31"/>
      <c r="F194" s="31"/>
      <c r="G194" s="31"/>
      <c r="H194" s="31"/>
      <c r="I194" s="31"/>
      <c r="J194" s="31"/>
      <c r="K194" s="31" t="s">
        <v>105</v>
      </c>
      <c r="L194" s="31" t="s">
        <v>62</v>
      </c>
      <c r="M194" s="53" t="s">
        <v>62</v>
      </c>
      <c r="N194" s="31" t="s">
        <v>62</v>
      </c>
      <c r="O194" s="33" t="str">
        <f>VLOOKUP(B194,[1]PPTO!$I$6:$Q$103,8,0)</f>
        <v>SI</v>
      </c>
      <c r="P194" s="33" t="str">
        <f>VLOOKUP(B194,[1]PPTO!$I$6:$R$114,10,0)</f>
        <v>NO</v>
      </c>
      <c r="Q194" s="30" t="s">
        <v>91</v>
      </c>
      <c r="R194" s="31" t="s">
        <v>64</v>
      </c>
      <c r="S194" s="31" t="s">
        <v>379</v>
      </c>
      <c r="T194" s="31" t="s">
        <v>1192</v>
      </c>
      <c r="U194" s="34" t="s">
        <v>1193</v>
      </c>
      <c r="V194" s="33" t="s">
        <v>91</v>
      </c>
      <c r="W194" s="35" t="s">
        <v>335</v>
      </c>
      <c r="X194" s="32" t="s">
        <v>70</v>
      </c>
      <c r="Y194" s="32" t="s">
        <v>342</v>
      </c>
      <c r="Z194" s="32" t="s">
        <v>200</v>
      </c>
      <c r="AA194" s="36">
        <v>9000</v>
      </c>
      <c r="AB194" s="54"/>
      <c r="AC194" s="55"/>
      <c r="AD194" s="40"/>
      <c r="AE194" s="40"/>
      <c r="AF194" s="40"/>
      <c r="AG194" s="40"/>
      <c r="AH194" s="40"/>
      <c r="AI194" s="40"/>
      <c r="AJ194" s="40"/>
      <c r="AK194" s="42"/>
      <c r="AL194" s="40"/>
      <c r="AM194" s="40"/>
      <c r="AN194" s="40"/>
      <c r="AO194" s="40"/>
      <c r="AP194" s="40"/>
      <c r="AQ194" s="40"/>
      <c r="AR194" s="40"/>
      <c r="AS194" s="40"/>
      <c r="AT194" s="40"/>
      <c r="AU194" s="40"/>
      <c r="AV194" s="40"/>
      <c r="AW194" s="40"/>
      <c r="AX194" s="40"/>
      <c r="AY194" s="40"/>
      <c r="AZ194" s="43"/>
      <c r="BA194" s="44" t="s">
        <v>135</v>
      </c>
      <c r="BB194" s="45" t="s">
        <v>1155</v>
      </c>
      <c r="BC194" s="46" t="s">
        <v>136</v>
      </c>
      <c r="BD194" s="31" t="s">
        <v>77</v>
      </c>
      <c r="BE194" s="31" t="s">
        <v>77</v>
      </c>
      <c r="BF194" s="47" t="s">
        <v>1200</v>
      </c>
      <c r="BG194" s="46" t="s">
        <v>1085</v>
      </c>
      <c r="BH194" s="46" t="s">
        <v>166</v>
      </c>
      <c r="BI194" s="31" t="s">
        <v>117</v>
      </c>
      <c r="BJ194" s="31" t="s">
        <v>389</v>
      </c>
      <c r="BK194" s="57">
        <v>-25.584399999999999</v>
      </c>
      <c r="BL194" s="57">
        <v>-69.795590000000004</v>
      </c>
      <c r="BM194" s="50" t="s">
        <v>83</v>
      </c>
      <c r="BN194" s="51" t="s">
        <v>1198</v>
      </c>
      <c r="BO194" s="52" t="s">
        <v>1201</v>
      </c>
    </row>
    <row r="195" spans="1:67" customFormat="1" ht="54" customHeight="1" x14ac:dyDescent="0.3">
      <c r="A195" s="28"/>
      <c r="B195" s="29" t="s">
        <v>1191</v>
      </c>
      <c r="C195" s="30"/>
      <c r="D195" s="31"/>
      <c r="E195" s="31"/>
      <c r="F195" s="31"/>
      <c r="G195" s="31"/>
      <c r="H195" s="31"/>
      <c r="I195" s="31"/>
      <c r="J195" s="31"/>
      <c r="K195" s="31" t="s">
        <v>105</v>
      </c>
      <c r="L195" s="31" t="s">
        <v>62</v>
      </c>
      <c r="M195" s="53" t="s">
        <v>62</v>
      </c>
      <c r="N195" s="31" t="s">
        <v>62</v>
      </c>
      <c r="O195" s="33" t="str">
        <f>VLOOKUP(B195,[1]PPTO!$I$6:$Q$103,8,0)</f>
        <v>SI</v>
      </c>
      <c r="P195" s="33" t="str">
        <f>VLOOKUP(B195,[1]PPTO!$I$6:$R$114,10,0)</f>
        <v>NO</v>
      </c>
      <c r="Q195" s="30" t="s">
        <v>91</v>
      </c>
      <c r="R195" s="31" t="s">
        <v>64</v>
      </c>
      <c r="S195" s="31" t="s">
        <v>379</v>
      </c>
      <c r="T195" s="31" t="s">
        <v>1192</v>
      </c>
      <c r="U195" s="34" t="s">
        <v>1193</v>
      </c>
      <c r="V195" s="33" t="s">
        <v>91</v>
      </c>
      <c r="W195" s="35" t="s">
        <v>341</v>
      </c>
      <c r="X195" s="32" t="s">
        <v>70</v>
      </c>
      <c r="Y195" s="32" t="s">
        <v>1202</v>
      </c>
      <c r="Z195" s="32" t="s">
        <v>1203</v>
      </c>
      <c r="AA195" s="36"/>
      <c r="AB195" s="54"/>
      <c r="AC195" s="55"/>
      <c r="AD195" s="40"/>
      <c r="AE195" s="40"/>
      <c r="AF195" s="40"/>
      <c r="AG195" s="40"/>
      <c r="AH195" s="40"/>
      <c r="AI195" s="40"/>
      <c r="AJ195" s="40"/>
      <c r="AK195" s="42"/>
      <c r="AL195" s="40"/>
      <c r="AM195" s="40"/>
      <c r="AN195" s="40"/>
      <c r="AO195" s="40"/>
      <c r="AP195" s="40"/>
      <c r="AQ195" s="40"/>
      <c r="AR195" s="40"/>
      <c r="AS195" s="40"/>
      <c r="AT195" s="40"/>
      <c r="AU195" s="40"/>
      <c r="AV195" s="40"/>
      <c r="AW195" s="40"/>
      <c r="AX195" s="40"/>
      <c r="AY195" s="40"/>
      <c r="AZ195" s="43"/>
      <c r="BA195" s="44" t="s">
        <v>124</v>
      </c>
      <c r="BB195" s="45" t="s">
        <v>1083</v>
      </c>
      <c r="BC195" s="46" t="s">
        <v>136</v>
      </c>
      <c r="BD195" s="31" t="s">
        <v>77</v>
      </c>
      <c r="BE195" s="31" t="s">
        <v>77</v>
      </c>
      <c r="BF195" s="47" t="s">
        <v>1204</v>
      </c>
      <c r="BG195" s="46" t="s">
        <v>1085</v>
      </c>
      <c r="BH195" s="46" t="s">
        <v>166</v>
      </c>
      <c r="BI195" s="31" t="s">
        <v>140</v>
      </c>
      <c r="BJ195" s="31" t="s">
        <v>140</v>
      </c>
      <c r="BK195" s="56">
        <v>-24.683</v>
      </c>
      <c r="BL195" s="56">
        <v>-69.642489999999995</v>
      </c>
      <c r="BM195" s="50" t="s">
        <v>83</v>
      </c>
      <c r="BN195" s="51" t="s">
        <v>1198</v>
      </c>
      <c r="BO195" s="52" t="s">
        <v>1205</v>
      </c>
    </row>
    <row r="196" spans="1:67" customFormat="1" ht="54" customHeight="1" x14ac:dyDescent="0.3">
      <c r="A196" s="28" t="str">
        <f>P196</f>
        <v>NO</v>
      </c>
      <c r="B196" s="29" t="s">
        <v>1206</v>
      </c>
      <c r="C196" s="30" t="s">
        <v>61</v>
      </c>
      <c r="D196" s="31" t="s">
        <v>61</v>
      </c>
      <c r="E196" s="31" t="s">
        <v>61</v>
      </c>
      <c r="F196" s="31" t="s">
        <v>62</v>
      </c>
      <c r="G196" s="31" t="s">
        <v>61</v>
      </c>
      <c r="H196" s="31" t="s">
        <v>61</v>
      </c>
      <c r="I196" s="31" t="s">
        <v>61</v>
      </c>
      <c r="J196" s="31" t="s">
        <v>61</v>
      </c>
      <c r="K196" s="31" t="s">
        <v>61</v>
      </c>
      <c r="L196" s="31" t="s">
        <v>61</v>
      </c>
      <c r="M196" s="53" t="s">
        <v>61</v>
      </c>
      <c r="N196" s="31" t="s">
        <v>61</v>
      </c>
      <c r="O196" s="33" t="s">
        <v>61</v>
      </c>
      <c r="P196" s="33" t="s">
        <v>61</v>
      </c>
      <c r="Q196" s="30" t="s">
        <v>63</v>
      </c>
      <c r="R196" s="31" t="s">
        <v>64</v>
      </c>
      <c r="S196" s="31" t="s">
        <v>65</v>
      </c>
      <c r="T196" s="31"/>
      <c r="U196" s="34"/>
      <c r="V196" s="33" t="s">
        <v>63</v>
      </c>
      <c r="W196" s="35" t="s">
        <v>1207</v>
      </c>
      <c r="X196" s="32" t="s">
        <v>1208</v>
      </c>
      <c r="Y196" s="32"/>
      <c r="Z196" s="32" t="s">
        <v>1208</v>
      </c>
      <c r="AA196" s="36">
        <v>6090</v>
      </c>
      <c r="AB196" s="54"/>
      <c r="AC196" s="55"/>
      <c r="AD196" s="40"/>
      <c r="AE196" s="40"/>
      <c r="AF196" s="40"/>
      <c r="AG196" s="40"/>
      <c r="AH196" s="40"/>
      <c r="AI196" s="40"/>
      <c r="AJ196" s="40"/>
      <c r="AK196" s="42"/>
      <c r="AL196" s="40"/>
      <c r="AM196" s="40"/>
      <c r="AN196" s="40"/>
      <c r="AO196" s="40"/>
      <c r="AP196" s="40"/>
      <c r="AQ196" s="40"/>
      <c r="AR196" s="40"/>
      <c r="AS196" s="40"/>
      <c r="AT196" s="40"/>
      <c r="AU196" s="40"/>
      <c r="AV196" s="40"/>
      <c r="AW196" s="40"/>
      <c r="AX196" s="40"/>
      <c r="AY196" s="40"/>
      <c r="AZ196" s="43"/>
      <c r="BA196" s="44" t="s">
        <v>1209</v>
      </c>
      <c r="BB196" s="45" t="s">
        <v>1210</v>
      </c>
      <c r="BC196" s="46" t="s">
        <v>136</v>
      </c>
      <c r="BD196" s="31" t="s">
        <v>77</v>
      </c>
      <c r="BE196" s="31" t="s">
        <v>77</v>
      </c>
      <c r="BF196" s="47" t="s">
        <v>1211</v>
      </c>
      <c r="BG196" s="46" t="s">
        <v>1212</v>
      </c>
      <c r="BH196" s="46" t="s">
        <v>178</v>
      </c>
      <c r="BI196" s="31" t="s">
        <v>117</v>
      </c>
      <c r="BJ196" s="31" t="s">
        <v>118</v>
      </c>
      <c r="BK196" s="57">
        <v>-27.167210000000001</v>
      </c>
      <c r="BL196" s="57">
        <v>-70.864149999999995</v>
      </c>
      <c r="BM196" s="50" t="s">
        <v>83</v>
      </c>
      <c r="BN196" s="51" t="s">
        <v>1213</v>
      </c>
      <c r="BO196" s="52" t="s">
        <v>1214</v>
      </c>
    </row>
    <row r="197" spans="1:67" customFormat="1" ht="54" customHeight="1" x14ac:dyDescent="0.3">
      <c r="A197" s="28" t="str">
        <f>P197</f>
        <v>SI</v>
      </c>
      <c r="B197" s="29" t="s">
        <v>1215</v>
      </c>
      <c r="C197" s="30"/>
      <c r="D197" s="31"/>
      <c r="E197" s="31"/>
      <c r="F197" s="31"/>
      <c r="G197" s="31"/>
      <c r="H197" s="31"/>
      <c r="I197" s="31"/>
      <c r="J197" s="31"/>
      <c r="K197" s="31" t="s">
        <v>105</v>
      </c>
      <c r="L197" s="31" t="s">
        <v>62</v>
      </c>
      <c r="M197" s="53" t="s">
        <v>61</v>
      </c>
      <c r="N197" s="53" t="s">
        <v>61</v>
      </c>
      <c r="O197" s="33" t="s">
        <v>61</v>
      </c>
      <c r="P197" s="33" t="str">
        <f>VLOOKUP(B197,[1]PPTO!$I$6:$R$114,10,0)</f>
        <v>SI</v>
      </c>
      <c r="Q197" s="30" t="s">
        <v>91</v>
      </c>
      <c r="R197" s="31" t="s">
        <v>64</v>
      </c>
      <c r="S197" s="31" t="s">
        <v>106</v>
      </c>
      <c r="T197" s="31" t="s">
        <v>1216</v>
      </c>
      <c r="U197" s="34"/>
      <c r="V197" s="33" t="s">
        <v>91</v>
      </c>
      <c r="W197" s="35" t="s">
        <v>1217</v>
      </c>
      <c r="X197" s="32" t="s">
        <v>69</v>
      </c>
      <c r="Y197" s="32" t="s">
        <v>70</v>
      </c>
      <c r="Z197" s="32" t="s">
        <v>412</v>
      </c>
      <c r="AA197" s="36">
        <v>9000</v>
      </c>
      <c r="AB197" s="54"/>
      <c r="AC197" s="55"/>
      <c r="AD197" s="40"/>
      <c r="AE197" s="40"/>
      <c r="AF197" s="40"/>
      <c r="AG197" s="40"/>
      <c r="AH197" s="40"/>
      <c r="AI197" s="40"/>
      <c r="AJ197" s="40"/>
      <c r="AK197" s="42"/>
      <c r="AL197" s="40"/>
      <c r="AM197" s="40"/>
      <c r="AN197" s="40"/>
      <c r="AO197" s="40"/>
      <c r="AP197" s="40"/>
      <c r="AQ197" s="40"/>
      <c r="AR197" s="40"/>
      <c r="AS197" s="40"/>
      <c r="AT197" s="40"/>
      <c r="AU197" s="40"/>
      <c r="AV197" s="40"/>
      <c r="AW197" s="40"/>
      <c r="AX197" s="40"/>
      <c r="AY197" s="40"/>
      <c r="AZ197" s="43"/>
      <c r="BA197" s="44" t="s">
        <v>124</v>
      </c>
      <c r="BB197" s="45" t="s">
        <v>1218</v>
      </c>
      <c r="BC197" s="46" t="s">
        <v>136</v>
      </c>
      <c r="BD197" s="31" t="s">
        <v>76</v>
      </c>
      <c r="BE197" s="31" t="s">
        <v>76</v>
      </c>
      <c r="BF197" s="47" t="s">
        <v>1219</v>
      </c>
      <c r="BG197" s="46" t="s">
        <v>221</v>
      </c>
      <c r="BH197" s="46" t="s">
        <v>473</v>
      </c>
      <c r="BI197" s="31" t="s">
        <v>117</v>
      </c>
      <c r="BJ197" s="31" t="s">
        <v>118</v>
      </c>
      <c r="BK197" s="57">
        <v>-27.66217</v>
      </c>
      <c r="BL197" s="57">
        <v>-70.569059999999993</v>
      </c>
      <c r="BM197" s="50" t="s">
        <v>83</v>
      </c>
      <c r="BN197" s="51" t="s">
        <v>1220</v>
      </c>
      <c r="BO197" s="52" t="s">
        <v>1221</v>
      </c>
    </row>
    <row r="198" spans="1:67" customFormat="1" ht="54" customHeight="1" x14ac:dyDescent="0.3">
      <c r="A198" s="28"/>
      <c r="B198" s="29" t="s">
        <v>1215</v>
      </c>
      <c r="C198" s="30"/>
      <c r="D198" s="31"/>
      <c r="E198" s="31"/>
      <c r="F198" s="31"/>
      <c r="G198" s="31"/>
      <c r="H198" s="31"/>
      <c r="I198" s="31"/>
      <c r="J198" s="31"/>
      <c r="K198" s="31" t="s">
        <v>105</v>
      </c>
      <c r="L198" s="31" t="s">
        <v>62</v>
      </c>
      <c r="M198" s="32" t="s">
        <v>61</v>
      </c>
      <c r="N198" s="32" t="s">
        <v>61</v>
      </c>
      <c r="O198" s="33" t="s">
        <v>61</v>
      </c>
      <c r="P198" s="33" t="str">
        <f>VLOOKUP(B198,[1]PPTO!$I$6:$R$114,10,0)</f>
        <v>SI</v>
      </c>
      <c r="Q198" s="30" t="s">
        <v>91</v>
      </c>
      <c r="R198" s="31" t="s">
        <v>64</v>
      </c>
      <c r="S198" s="31" t="s">
        <v>106</v>
      </c>
      <c r="T198" s="31" t="s">
        <v>1216</v>
      </c>
      <c r="U198" s="34"/>
      <c r="V198" s="33" t="s">
        <v>91</v>
      </c>
      <c r="W198" s="35" t="s">
        <v>1222</v>
      </c>
      <c r="X198" s="32" t="s">
        <v>69</v>
      </c>
      <c r="Y198" s="32" t="s">
        <v>70</v>
      </c>
      <c r="Z198" s="32" t="s">
        <v>412</v>
      </c>
      <c r="AA198" s="36"/>
      <c r="AB198" s="54"/>
      <c r="AC198" s="55"/>
      <c r="AD198" s="40"/>
      <c r="AE198" s="40"/>
      <c r="AF198" s="40"/>
      <c r="AG198" s="40"/>
      <c r="AH198" s="40"/>
      <c r="AI198" s="40"/>
      <c r="AJ198" s="40"/>
      <c r="AK198" s="42"/>
      <c r="AL198" s="40"/>
      <c r="AM198" s="40"/>
      <c r="AN198" s="40"/>
      <c r="AO198" s="40"/>
      <c r="AP198" s="40"/>
      <c r="AQ198" s="40"/>
      <c r="AR198" s="40"/>
      <c r="AS198" s="40"/>
      <c r="AT198" s="40"/>
      <c r="AU198" s="40"/>
      <c r="AV198" s="40"/>
      <c r="AW198" s="40"/>
      <c r="AX198" s="40"/>
      <c r="AY198" s="40"/>
      <c r="AZ198" s="43"/>
      <c r="BA198" s="44" t="s">
        <v>124</v>
      </c>
      <c r="BB198" s="45" t="s">
        <v>1218</v>
      </c>
      <c r="BC198" s="46" t="s">
        <v>113</v>
      </c>
      <c r="BD198" s="31" t="s">
        <v>76</v>
      </c>
      <c r="BE198" s="31" t="s">
        <v>76</v>
      </c>
      <c r="BF198" s="47" t="s">
        <v>1223</v>
      </c>
      <c r="BG198" s="46" t="s">
        <v>221</v>
      </c>
      <c r="BH198" s="46" t="s">
        <v>166</v>
      </c>
      <c r="BI198" s="31" t="s">
        <v>117</v>
      </c>
      <c r="BJ198" s="31" t="s">
        <v>179</v>
      </c>
      <c r="BK198" s="57">
        <v>-28.531780000000001</v>
      </c>
      <c r="BL198" s="57">
        <v>-71.074860000000001</v>
      </c>
      <c r="BM198" s="50" t="s">
        <v>205</v>
      </c>
      <c r="BN198" s="51" t="s">
        <v>1220</v>
      </c>
      <c r="BO198" s="52" t="s">
        <v>1224</v>
      </c>
    </row>
    <row r="199" spans="1:67" customFormat="1" ht="54" customHeight="1" x14ac:dyDescent="0.3">
      <c r="A199" s="28"/>
      <c r="B199" s="29" t="s">
        <v>1215</v>
      </c>
      <c r="C199" s="30"/>
      <c r="D199" s="31"/>
      <c r="E199" s="31"/>
      <c r="F199" s="31"/>
      <c r="G199" s="31"/>
      <c r="H199" s="31"/>
      <c r="I199" s="31"/>
      <c r="J199" s="31"/>
      <c r="K199" s="31" t="s">
        <v>105</v>
      </c>
      <c r="L199" s="31" t="s">
        <v>62</v>
      </c>
      <c r="M199" s="53" t="s">
        <v>61</v>
      </c>
      <c r="N199" s="53" t="s">
        <v>61</v>
      </c>
      <c r="O199" s="33" t="s">
        <v>61</v>
      </c>
      <c r="P199" s="33" t="str">
        <f>VLOOKUP(B199,[1]PPTO!$I$6:$R$114,10,0)</f>
        <v>SI</v>
      </c>
      <c r="Q199" s="30" t="s">
        <v>91</v>
      </c>
      <c r="R199" s="31" t="s">
        <v>64</v>
      </c>
      <c r="S199" s="31" t="s">
        <v>106</v>
      </c>
      <c r="T199" s="31" t="s">
        <v>1216</v>
      </c>
      <c r="U199" s="34"/>
      <c r="V199" s="33" t="s">
        <v>91</v>
      </c>
      <c r="W199" s="35" t="s">
        <v>1225</v>
      </c>
      <c r="X199" s="32" t="s">
        <v>69</v>
      </c>
      <c r="Y199" s="32" t="s">
        <v>110</v>
      </c>
      <c r="Z199" s="32" t="s">
        <v>854</v>
      </c>
      <c r="AA199" s="36">
        <v>300</v>
      </c>
      <c r="AB199" s="54" t="s">
        <v>1226</v>
      </c>
      <c r="AC199" s="55"/>
      <c r="AD199" s="40"/>
      <c r="AE199" s="40"/>
      <c r="AF199" s="40"/>
      <c r="AG199" s="40"/>
      <c r="AH199" s="40"/>
      <c r="AI199" s="40"/>
      <c r="AJ199" s="40"/>
      <c r="AK199" s="42"/>
      <c r="AL199" s="40"/>
      <c r="AM199" s="40"/>
      <c r="AN199" s="40"/>
      <c r="AO199" s="40"/>
      <c r="AP199" s="40"/>
      <c r="AQ199" s="40"/>
      <c r="AR199" s="40"/>
      <c r="AS199" s="40"/>
      <c r="AT199" s="40"/>
      <c r="AU199" s="40"/>
      <c r="AV199" s="40"/>
      <c r="AW199" s="40"/>
      <c r="AX199" s="40"/>
      <c r="AY199" s="40"/>
      <c r="AZ199" s="43"/>
      <c r="BA199" s="44" t="s">
        <v>124</v>
      </c>
      <c r="BB199" s="45" t="s">
        <v>1218</v>
      </c>
      <c r="BC199" s="46" t="s">
        <v>113</v>
      </c>
      <c r="BD199" s="31" t="s">
        <v>76</v>
      </c>
      <c r="BE199" s="31" t="s">
        <v>76</v>
      </c>
      <c r="BF199" s="47" t="s">
        <v>1227</v>
      </c>
      <c r="BG199" s="46" t="s">
        <v>138</v>
      </c>
      <c r="BH199" s="46" t="s">
        <v>166</v>
      </c>
      <c r="BI199" s="31" t="s">
        <v>117</v>
      </c>
      <c r="BJ199" s="31" t="s">
        <v>179</v>
      </c>
      <c r="BK199" s="57">
        <v>-28.678740000000001</v>
      </c>
      <c r="BL199" s="57">
        <v>-70.396349999999998</v>
      </c>
      <c r="BM199" s="50" t="s">
        <v>83</v>
      </c>
      <c r="BN199" s="51" t="s">
        <v>1220</v>
      </c>
      <c r="BO199" s="52" t="s">
        <v>1228</v>
      </c>
    </row>
    <row r="200" spans="1:67" customFormat="1" ht="54" customHeight="1" x14ac:dyDescent="0.3">
      <c r="A200" s="28"/>
      <c r="B200" s="29" t="s">
        <v>1215</v>
      </c>
      <c r="C200" s="30"/>
      <c r="D200" s="31"/>
      <c r="E200" s="31"/>
      <c r="F200" s="31"/>
      <c r="G200" s="31"/>
      <c r="H200" s="31"/>
      <c r="I200" s="31"/>
      <c r="J200" s="31"/>
      <c r="K200" s="31" t="s">
        <v>105</v>
      </c>
      <c r="L200" s="31" t="s">
        <v>62</v>
      </c>
      <c r="M200" s="32" t="s">
        <v>61</v>
      </c>
      <c r="N200" s="32" t="s">
        <v>61</v>
      </c>
      <c r="O200" s="33" t="s">
        <v>61</v>
      </c>
      <c r="P200" s="33" t="str">
        <f>VLOOKUP(B200,[1]PPTO!$I$6:$R$114,10,0)</f>
        <v>SI</v>
      </c>
      <c r="Q200" s="30" t="s">
        <v>91</v>
      </c>
      <c r="R200" s="31" t="s">
        <v>64</v>
      </c>
      <c r="S200" s="31" t="s">
        <v>106</v>
      </c>
      <c r="T200" s="31" t="s">
        <v>1216</v>
      </c>
      <c r="U200" s="34"/>
      <c r="V200" s="33" t="s">
        <v>91</v>
      </c>
      <c r="W200" s="35" t="s">
        <v>1229</v>
      </c>
      <c r="X200" s="32" t="s">
        <v>70</v>
      </c>
      <c r="Y200" s="32" t="s">
        <v>1230</v>
      </c>
      <c r="Z200" s="32" t="s">
        <v>1231</v>
      </c>
      <c r="AA200" s="36"/>
      <c r="AB200" s="54"/>
      <c r="AC200" s="55"/>
      <c r="AD200" s="40"/>
      <c r="AE200" s="40"/>
      <c r="AF200" s="40"/>
      <c r="AG200" s="40"/>
      <c r="AH200" s="40"/>
      <c r="AI200" s="40"/>
      <c r="AJ200" s="40"/>
      <c r="AK200" s="42"/>
      <c r="AL200" s="40"/>
      <c r="AM200" s="40"/>
      <c r="AN200" s="40"/>
      <c r="AO200" s="40"/>
      <c r="AP200" s="40"/>
      <c r="AQ200" s="40"/>
      <c r="AR200" s="40"/>
      <c r="AS200" s="40"/>
      <c r="AT200" s="40"/>
      <c r="AU200" s="40"/>
      <c r="AV200" s="40"/>
      <c r="AW200" s="40"/>
      <c r="AX200" s="40"/>
      <c r="AY200" s="40"/>
      <c r="AZ200" s="43"/>
      <c r="BA200" s="44" t="s">
        <v>73</v>
      </c>
      <c r="BB200" s="45" t="s">
        <v>1232</v>
      </c>
      <c r="BC200" s="46" t="s">
        <v>136</v>
      </c>
      <c r="BD200" s="31" t="s">
        <v>77</v>
      </c>
      <c r="BE200" s="31" t="s">
        <v>77</v>
      </c>
      <c r="BF200" s="47" t="s">
        <v>1233</v>
      </c>
      <c r="BG200" s="46" t="s">
        <v>221</v>
      </c>
      <c r="BH200" s="46" t="s">
        <v>178</v>
      </c>
      <c r="BI200" s="31" t="s">
        <v>117</v>
      </c>
      <c r="BJ200" s="31" t="s">
        <v>118</v>
      </c>
      <c r="BK200" s="57">
        <v>-27.97972</v>
      </c>
      <c r="BL200" s="57">
        <v>-70.296700000000001</v>
      </c>
      <c r="BM200" s="50" t="s">
        <v>83</v>
      </c>
      <c r="BN200" s="51" t="s">
        <v>1220</v>
      </c>
      <c r="BO200" s="52" t="s">
        <v>1234</v>
      </c>
    </row>
    <row r="201" spans="1:67" customFormat="1" ht="54" customHeight="1" x14ac:dyDescent="0.3">
      <c r="A201" s="28"/>
      <c r="B201" s="29" t="s">
        <v>1215</v>
      </c>
      <c r="C201" s="30"/>
      <c r="D201" s="31"/>
      <c r="E201" s="31"/>
      <c r="F201" s="31"/>
      <c r="G201" s="31"/>
      <c r="H201" s="31"/>
      <c r="I201" s="31"/>
      <c r="J201" s="31"/>
      <c r="K201" s="31" t="s">
        <v>105</v>
      </c>
      <c r="L201" s="31" t="s">
        <v>62</v>
      </c>
      <c r="M201" s="53" t="s">
        <v>61</v>
      </c>
      <c r="N201" s="31" t="s">
        <v>61</v>
      </c>
      <c r="O201" s="33" t="s">
        <v>61</v>
      </c>
      <c r="P201" s="33" t="str">
        <f>VLOOKUP(B201,[1]PPTO!$I$6:$R$114,10,0)</f>
        <v>SI</v>
      </c>
      <c r="Q201" s="30" t="s">
        <v>91</v>
      </c>
      <c r="R201" s="31" t="s">
        <v>64</v>
      </c>
      <c r="S201" s="31" t="s">
        <v>106</v>
      </c>
      <c r="T201" s="31" t="s">
        <v>1216</v>
      </c>
      <c r="U201" s="34"/>
      <c r="V201" s="33" t="s">
        <v>91</v>
      </c>
      <c r="W201" s="35" t="s">
        <v>1235</v>
      </c>
      <c r="X201" s="32" t="s">
        <v>69</v>
      </c>
      <c r="Y201" s="32" t="s">
        <v>70</v>
      </c>
      <c r="Z201" s="32" t="s">
        <v>412</v>
      </c>
      <c r="AA201" s="36">
        <v>4300</v>
      </c>
      <c r="AB201" s="54"/>
      <c r="AC201" s="55"/>
      <c r="AD201" s="40"/>
      <c r="AE201" s="40"/>
      <c r="AF201" s="40"/>
      <c r="AG201" s="40"/>
      <c r="AH201" s="40"/>
      <c r="AI201" s="40"/>
      <c r="AJ201" s="40"/>
      <c r="AK201" s="42"/>
      <c r="AL201" s="40"/>
      <c r="AM201" s="40"/>
      <c r="AN201" s="40"/>
      <c r="AO201" s="40"/>
      <c r="AP201" s="40"/>
      <c r="AQ201" s="40"/>
      <c r="AR201" s="40"/>
      <c r="AS201" s="40"/>
      <c r="AT201" s="40"/>
      <c r="AU201" s="40"/>
      <c r="AV201" s="40"/>
      <c r="AW201" s="40"/>
      <c r="AX201" s="40"/>
      <c r="AY201" s="40"/>
      <c r="AZ201" s="43"/>
      <c r="BA201" s="44" t="s">
        <v>73</v>
      </c>
      <c r="BB201" s="45" t="s">
        <v>1236</v>
      </c>
      <c r="BC201" s="46" t="s">
        <v>113</v>
      </c>
      <c r="BD201" s="31" t="s">
        <v>77</v>
      </c>
      <c r="BE201" s="31" t="s">
        <v>77</v>
      </c>
      <c r="BF201" s="47" t="s">
        <v>1237</v>
      </c>
      <c r="BG201" s="46" t="s">
        <v>221</v>
      </c>
      <c r="BH201" s="46" t="s">
        <v>178</v>
      </c>
      <c r="BI201" s="31" t="s">
        <v>117</v>
      </c>
      <c r="BJ201" s="31" t="s">
        <v>118</v>
      </c>
      <c r="BK201" s="57">
        <v>-27.53556</v>
      </c>
      <c r="BL201" s="57">
        <v>-70.567779999999999</v>
      </c>
      <c r="BM201" s="50" t="s">
        <v>83</v>
      </c>
      <c r="BN201" s="51" t="s">
        <v>1220</v>
      </c>
      <c r="BO201" s="52" t="s">
        <v>1238</v>
      </c>
    </row>
    <row r="202" spans="1:67" customFormat="1" ht="54" customHeight="1" x14ac:dyDescent="0.3">
      <c r="A202" s="28"/>
      <c r="B202" s="29" t="s">
        <v>1215</v>
      </c>
      <c r="C202" s="30"/>
      <c r="D202" s="31"/>
      <c r="E202" s="31"/>
      <c r="F202" s="31"/>
      <c r="G202" s="31"/>
      <c r="H202" s="31"/>
      <c r="I202" s="31"/>
      <c r="J202" s="31"/>
      <c r="K202" s="31" t="s">
        <v>105</v>
      </c>
      <c r="L202" s="31" t="s">
        <v>62</v>
      </c>
      <c r="M202" s="31" t="s">
        <v>61</v>
      </c>
      <c r="N202" s="31" t="s">
        <v>61</v>
      </c>
      <c r="O202" s="33" t="s">
        <v>61</v>
      </c>
      <c r="P202" s="33" t="str">
        <f>VLOOKUP(B202,[1]PPTO!$I$6:$R$114,10,0)</f>
        <v>SI</v>
      </c>
      <c r="Q202" s="30" t="s">
        <v>91</v>
      </c>
      <c r="R202" s="31" t="s">
        <v>64</v>
      </c>
      <c r="S202" s="31" t="s">
        <v>106</v>
      </c>
      <c r="T202" s="31" t="s">
        <v>1216</v>
      </c>
      <c r="U202" s="34"/>
      <c r="V202" s="33" t="s">
        <v>91</v>
      </c>
      <c r="W202" s="35" t="s">
        <v>1239</v>
      </c>
      <c r="X202" s="32" t="s">
        <v>69</v>
      </c>
      <c r="Y202" s="32" t="s">
        <v>322</v>
      </c>
      <c r="Z202" s="32" t="s">
        <v>323</v>
      </c>
      <c r="AA202" s="36">
        <v>2100</v>
      </c>
      <c r="AB202" s="54"/>
      <c r="AC202" s="55"/>
      <c r="AD202" s="40"/>
      <c r="AE202" s="40"/>
      <c r="AF202" s="40"/>
      <c r="AG202" s="40"/>
      <c r="AH202" s="40"/>
      <c r="AI202" s="40"/>
      <c r="AJ202" s="40"/>
      <c r="AK202" s="42"/>
      <c r="AL202" s="40"/>
      <c r="AM202" s="40"/>
      <c r="AN202" s="40"/>
      <c r="AO202" s="40"/>
      <c r="AP202" s="40"/>
      <c r="AQ202" s="40"/>
      <c r="AR202" s="40"/>
      <c r="AS202" s="40"/>
      <c r="AT202" s="40"/>
      <c r="AU202" s="40"/>
      <c r="AV202" s="40"/>
      <c r="AW202" s="40"/>
      <c r="AX202" s="40"/>
      <c r="AY202" s="40"/>
      <c r="AZ202" s="43"/>
      <c r="BA202" s="44" t="s">
        <v>124</v>
      </c>
      <c r="BB202" s="45" t="s">
        <v>1218</v>
      </c>
      <c r="BC202" s="46" t="s">
        <v>113</v>
      </c>
      <c r="BD202" s="31" t="s">
        <v>76</v>
      </c>
      <c r="BE202" s="31" t="s">
        <v>76</v>
      </c>
      <c r="BF202" s="47" t="s">
        <v>1240</v>
      </c>
      <c r="BG202" s="46" t="s">
        <v>221</v>
      </c>
      <c r="BH202" s="46" t="s">
        <v>166</v>
      </c>
      <c r="BI202" s="31" t="s">
        <v>151</v>
      </c>
      <c r="BJ202" s="31" t="s">
        <v>888</v>
      </c>
      <c r="BK202" s="57">
        <v>-20.925000000000001</v>
      </c>
      <c r="BL202" s="57">
        <v>-68.97</v>
      </c>
      <c r="BM202" s="50" t="s">
        <v>83</v>
      </c>
      <c r="BN202" s="51" t="s">
        <v>1220</v>
      </c>
      <c r="BO202" s="52" t="s">
        <v>1241</v>
      </c>
    </row>
    <row r="203" spans="1:67" customFormat="1" ht="54" customHeight="1" x14ac:dyDescent="0.3">
      <c r="A203" s="28"/>
      <c r="B203" s="29" t="s">
        <v>1215</v>
      </c>
      <c r="C203" s="30"/>
      <c r="D203" s="31"/>
      <c r="E203" s="31"/>
      <c r="F203" s="31"/>
      <c r="G203" s="31"/>
      <c r="H203" s="31"/>
      <c r="I203" s="31"/>
      <c r="J203" s="31"/>
      <c r="K203" s="31" t="s">
        <v>105</v>
      </c>
      <c r="L203" s="31" t="s">
        <v>61</v>
      </c>
      <c r="M203" s="31" t="s">
        <v>61</v>
      </c>
      <c r="N203" s="31" t="s">
        <v>61</v>
      </c>
      <c r="O203" s="33" t="s">
        <v>61</v>
      </c>
      <c r="P203" s="33" t="str">
        <f>VLOOKUP(B203,[1]PPTO!$I$6:$R$114,10,0)</f>
        <v>SI</v>
      </c>
      <c r="Q203" s="30" t="s">
        <v>91</v>
      </c>
      <c r="R203" s="31" t="s">
        <v>64</v>
      </c>
      <c r="S203" s="31" t="s">
        <v>106</v>
      </c>
      <c r="T203" s="31" t="s">
        <v>1216</v>
      </c>
      <c r="U203" s="34"/>
      <c r="V203" s="33" t="s">
        <v>91</v>
      </c>
      <c r="W203" s="35" t="s">
        <v>1242</v>
      </c>
      <c r="X203" s="32" t="s">
        <v>69</v>
      </c>
      <c r="Y203" s="32" t="s">
        <v>1243</v>
      </c>
      <c r="Z203" s="32" t="s">
        <v>1244</v>
      </c>
      <c r="AA203" s="36">
        <v>2100</v>
      </c>
      <c r="AB203" s="75" t="s">
        <v>1245</v>
      </c>
      <c r="AC203" s="55"/>
      <c r="AD203" s="40"/>
      <c r="AE203" s="40"/>
      <c r="AF203" s="40"/>
      <c r="AG203" s="40"/>
      <c r="AH203" s="40"/>
      <c r="AI203" s="40"/>
      <c r="AJ203" s="40"/>
      <c r="AK203" s="42"/>
      <c r="AL203" s="40"/>
      <c r="AM203" s="40"/>
      <c r="AN203" s="40"/>
      <c r="AO203" s="40"/>
      <c r="AP203" s="40"/>
      <c r="AQ203" s="40"/>
      <c r="AR203" s="40"/>
      <c r="AS203" s="40"/>
      <c r="AT203" s="40"/>
      <c r="AU203" s="40"/>
      <c r="AV203" s="40"/>
      <c r="AW203" s="40"/>
      <c r="AX203" s="40"/>
      <c r="AY203" s="40"/>
      <c r="AZ203" s="43"/>
      <c r="BA203" s="44" t="s">
        <v>533</v>
      </c>
      <c r="BB203" s="45"/>
      <c r="BC203" s="31" t="s">
        <v>75</v>
      </c>
      <c r="BD203" s="31" t="s">
        <v>76</v>
      </c>
      <c r="BE203" s="31" t="s">
        <v>76</v>
      </c>
      <c r="BF203" s="47" t="s">
        <v>1246</v>
      </c>
      <c r="BG203" s="46"/>
      <c r="BH203" s="46" t="s">
        <v>166</v>
      </c>
      <c r="BI203" s="31" t="s">
        <v>151</v>
      </c>
      <c r="BJ203" s="31" t="s">
        <v>167</v>
      </c>
      <c r="BK203" s="57">
        <v>-20.920829999999999</v>
      </c>
      <c r="BL203" s="57">
        <v>-68.888890000000004</v>
      </c>
      <c r="BM203" s="50" t="s">
        <v>83</v>
      </c>
      <c r="BN203" s="51" t="s">
        <v>1220</v>
      </c>
      <c r="BO203" s="52"/>
    </row>
    <row r="204" spans="1:67" customFormat="1" ht="54" customHeight="1" x14ac:dyDescent="0.3">
      <c r="A204" s="28" t="str">
        <f>P204</f>
        <v>SI</v>
      </c>
      <c r="B204" s="29" t="s">
        <v>1247</v>
      </c>
      <c r="C204" s="30" t="s">
        <v>62</v>
      </c>
      <c r="D204" s="31" t="s">
        <v>61</v>
      </c>
      <c r="E204" s="31" t="s">
        <v>62</v>
      </c>
      <c r="F204" s="31" t="s">
        <v>62</v>
      </c>
      <c r="G204" s="31" t="s">
        <v>61</v>
      </c>
      <c r="H204" s="31" t="s">
        <v>61</v>
      </c>
      <c r="I204" s="31" t="s">
        <v>61</v>
      </c>
      <c r="J204" s="31" t="s">
        <v>61</v>
      </c>
      <c r="K204" s="31" t="s">
        <v>61</v>
      </c>
      <c r="L204" s="31" t="s">
        <v>61</v>
      </c>
      <c r="M204" s="31" t="s">
        <v>62</v>
      </c>
      <c r="N204" s="31" t="s">
        <v>62</v>
      </c>
      <c r="O204" s="33" t="str">
        <f>VLOOKUP(B204,[1]PPTO!$I$6:$Q$103,8,0)</f>
        <v>SI</v>
      </c>
      <c r="P204" s="33" t="str">
        <f>VLOOKUP(B204,[1]PPTO!$I$6:$R$114,10,0)</f>
        <v>SI</v>
      </c>
      <c r="Q204" s="30" t="s">
        <v>91</v>
      </c>
      <c r="R204" s="31" t="s">
        <v>64</v>
      </c>
      <c r="S204" s="31" t="s">
        <v>1248</v>
      </c>
      <c r="T204" s="31" t="s">
        <v>1249</v>
      </c>
      <c r="U204" s="34" t="s">
        <v>1247</v>
      </c>
      <c r="V204" s="33" t="s">
        <v>91</v>
      </c>
      <c r="W204" s="35" t="s">
        <v>1250</v>
      </c>
      <c r="X204" s="32" t="s">
        <v>69</v>
      </c>
      <c r="Y204" s="32" t="s">
        <v>110</v>
      </c>
      <c r="Z204" s="32" t="s">
        <v>71</v>
      </c>
      <c r="AA204" s="36">
        <v>182</v>
      </c>
      <c r="AB204" s="75" t="s">
        <v>1251</v>
      </c>
      <c r="AC204" s="55"/>
      <c r="AD204" s="40"/>
      <c r="AE204" s="40"/>
      <c r="AF204" s="40"/>
      <c r="AG204" s="40"/>
      <c r="AH204" s="40"/>
      <c r="AI204" s="40"/>
      <c r="AJ204" s="40"/>
      <c r="AK204" s="42"/>
      <c r="AL204" s="40"/>
      <c r="AM204" s="40"/>
      <c r="AN204" s="40"/>
      <c r="AO204" s="40"/>
      <c r="AP204" s="40"/>
      <c r="AQ204" s="40"/>
      <c r="AR204" s="40"/>
      <c r="AS204" s="40"/>
      <c r="AT204" s="40"/>
      <c r="AU204" s="40"/>
      <c r="AV204" s="40"/>
      <c r="AW204" s="40"/>
      <c r="AX204" s="40"/>
      <c r="AY204" s="40"/>
      <c r="AZ204" s="43"/>
      <c r="BA204" s="44" t="s">
        <v>73</v>
      </c>
      <c r="BB204" s="45" t="s">
        <v>1236</v>
      </c>
      <c r="BC204" s="46" t="s">
        <v>136</v>
      </c>
      <c r="BD204" s="31" t="s">
        <v>76</v>
      </c>
      <c r="BE204" s="31" t="s">
        <v>76</v>
      </c>
      <c r="BF204" s="47" t="s">
        <v>1252</v>
      </c>
      <c r="BG204" s="46" t="s">
        <v>177</v>
      </c>
      <c r="BH204" s="46" t="s">
        <v>150</v>
      </c>
      <c r="BI204" s="31" t="s">
        <v>117</v>
      </c>
      <c r="BJ204" s="31" t="s">
        <v>179</v>
      </c>
      <c r="BK204" s="57">
        <v>-28.577559999999998</v>
      </c>
      <c r="BL204" s="57">
        <v>-70.628950000000003</v>
      </c>
      <c r="BM204" s="50" t="s">
        <v>83</v>
      </c>
      <c r="BN204" s="51" t="s">
        <v>1247</v>
      </c>
      <c r="BO204" s="52" t="s">
        <v>1253</v>
      </c>
    </row>
    <row r="205" spans="1:67" customFormat="1" ht="54" customHeight="1" x14ac:dyDescent="0.3">
      <c r="A205" s="28"/>
      <c r="B205" s="29" t="s">
        <v>1247</v>
      </c>
      <c r="C205" s="30" t="s">
        <v>62</v>
      </c>
      <c r="D205" s="31" t="s">
        <v>61</v>
      </c>
      <c r="E205" s="31" t="s">
        <v>62</v>
      </c>
      <c r="F205" s="31" t="s">
        <v>62</v>
      </c>
      <c r="G205" s="31" t="s">
        <v>61</v>
      </c>
      <c r="H205" s="31" t="s">
        <v>61</v>
      </c>
      <c r="I205" s="31" t="s">
        <v>61</v>
      </c>
      <c r="J205" s="31" t="s">
        <v>61</v>
      </c>
      <c r="K205" s="31" t="s">
        <v>61</v>
      </c>
      <c r="L205" s="31" t="s">
        <v>61</v>
      </c>
      <c r="M205" s="53" t="s">
        <v>62</v>
      </c>
      <c r="N205" s="31" t="s">
        <v>62</v>
      </c>
      <c r="O205" s="33" t="str">
        <f>VLOOKUP(B205,[1]PPTO!$I$6:$Q$103,8,0)</f>
        <v>SI</v>
      </c>
      <c r="P205" s="33" t="str">
        <f>VLOOKUP(B205,[1]PPTO!$I$6:$R$114,10,0)</f>
        <v>SI</v>
      </c>
      <c r="Q205" s="30" t="s">
        <v>91</v>
      </c>
      <c r="R205" s="31" t="s">
        <v>64</v>
      </c>
      <c r="S205" s="31" t="s">
        <v>1248</v>
      </c>
      <c r="T205" s="31" t="s">
        <v>1249</v>
      </c>
      <c r="U205" s="34" t="s">
        <v>1247</v>
      </c>
      <c r="V205" s="33" t="s">
        <v>91</v>
      </c>
      <c r="W205" s="35" t="s">
        <v>1254</v>
      </c>
      <c r="X205" s="32" t="s">
        <v>69</v>
      </c>
      <c r="Y205" s="32" t="s">
        <v>1255</v>
      </c>
      <c r="Z205" s="32" t="s">
        <v>1256</v>
      </c>
      <c r="AA205" s="36">
        <v>2044</v>
      </c>
      <c r="AB205" s="75"/>
      <c r="AC205" s="55"/>
      <c r="AD205" s="40"/>
      <c r="AE205" s="40"/>
      <c r="AF205" s="40"/>
      <c r="AG205" s="40"/>
      <c r="AH205" s="40"/>
      <c r="AI205" s="40"/>
      <c r="AJ205" s="40"/>
      <c r="AK205" s="42"/>
      <c r="AL205" s="40"/>
      <c r="AM205" s="40"/>
      <c r="AN205" s="40"/>
      <c r="AO205" s="40"/>
      <c r="AP205" s="40"/>
      <c r="AQ205" s="40"/>
      <c r="AR205" s="40"/>
      <c r="AS205" s="40"/>
      <c r="AT205" s="40"/>
      <c r="AU205" s="40"/>
      <c r="AV205" s="40"/>
      <c r="AW205" s="40"/>
      <c r="AX205" s="40"/>
      <c r="AY205" s="40"/>
      <c r="AZ205" s="43"/>
      <c r="BA205" s="44" t="s">
        <v>73</v>
      </c>
      <c r="BB205" s="45" t="s">
        <v>1236</v>
      </c>
      <c r="BC205" s="46" t="s">
        <v>136</v>
      </c>
      <c r="BD205" s="31" t="s">
        <v>77</v>
      </c>
      <c r="BE205" s="31" t="s">
        <v>76</v>
      </c>
      <c r="BF205" s="47" t="s">
        <v>1257</v>
      </c>
      <c r="BG205" s="46" t="s">
        <v>177</v>
      </c>
      <c r="BH205" s="46" t="s">
        <v>178</v>
      </c>
      <c r="BI205" s="31" t="s">
        <v>117</v>
      </c>
      <c r="BJ205" s="31" t="s">
        <v>118</v>
      </c>
      <c r="BK205" s="57">
        <v>-27.19</v>
      </c>
      <c r="BL205" s="57">
        <v>-70.45</v>
      </c>
      <c r="BM205" s="50" t="s">
        <v>83</v>
      </c>
      <c r="BN205" s="51" t="s">
        <v>1247</v>
      </c>
      <c r="BO205" s="52" t="s">
        <v>1258</v>
      </c>
    </row>
    <row r="206" spans="1:67" customFormat="1" ht="91.5" customHeight="1" x14ac:dyDescent="0.3">
      <c r="A206" s="28"/>
      <c r="B206" s="29" t="s">
        <v>1247</v>
      </c>
      <c r="C206" s="30" t="s">
        <v>62</v>
      </c>
      <c r="D206" s="31" t="s">
        <v>61</v>
      </c>
      <c r="E206" s="31" t="s">
        <v>62</v>
      </c>
      <c r="F206" s="31" t="s">
        <v>62</v>
      </c>
      <c r="G206" s="31" t="s">
        <v>61</v>
      </c>
      <c r="H206" s="31" t="s">
        <v>61</v>
      </c>
      <c r="I206" s="31" t="s">
        <v>61</v>
      </c>
      <c r="J206" s="31" t="s">
        <v>61</v>
      </c>
      <c r="K206" s="31" t="s">
        <v>61</v>
      </c>
      <c r="L206" s="31" t="s">
        <v>61</v>
      </c>
      <c r="M206" s="53" t="s">
        <v>62</v>
      </c>
      <c r="N206" s="31" t="s">
        <v>62</v>
      </c>
      <c r="O206" s="33" t="str">
        <f>VLOOKUP(B206,[1]PPTO!$I$6:$Q$103,8,0)</f>
        <v>SI</v>
      </c>
      <c r="P206" s="33" t="str">
        <f>VLOOKUP(B206,[1]PPTO!$I$6:$R$114,10,0)</f>
        <v>SI</v>
      </c>
      <c r="Q206" s="30" t="s">
        <v>91</v>
      </c>
      <c r="R206" s="31" t="s">
        <v>64</v>
      </c>
      <c r="S206" s="31" t="s">
        <v>1248</v>
      </c>
      <c r="T206" s="31" t="s">
        <v>1249</v>
      </c>
      <c r="U206" s="34" t="s">
        <v>1247</v>
      </c>
      <c r="V206" s="33" t="s">
        <v>91</v>
      </c>
      <c r="W206" s="35" t="s">
        <v>191</v>
      </c>
      <c r="X206" s="32" t="s">
        <v>69</v>
      </c>
      <c r="Y206" s="32" t="s">
        <v>1259</v>
      </c>
      <c r="Z206" s="32" t="s">
        <v>1260</v>
      </c>
      <c r="AA206" s="36">
        <v>1234</v>
      </c>
      <c r="AB206" s="54" t="s">
        <v>1261</v>
      </c>
      <c r="AC206" s="55"/>
      <c r="AD206" s="40">
        <v>0.6</v>
      </c>
      <c r="AE206" s="40">
        <v>1.1599999999999999</v>
      </c>
      <c r="AF206" s="40"/>
      <c r="AG206" s="40"/>
      <c r="AH206" s="40"/>
      <c r="AI206" s="40"/>
      <c r="AJ206" s="40"/>
      <c r="AK206" s="42"/>
      <c r="AL206" s="40"/>
      <c r="AM206" s="40"/>
      <c r="AN206" s="40"/>
      <c r="AO206" s="40"/>
      <c r="AP206" s="40"/>
      <c r="AQ206" s="40"/>
      <c r="AR206" s="40"/>
      <c r="AS206" s="40"/>
      <c r="AT206" s="40"/>
      <c r="AU206" s="40"/>
      <c r="AV206" s="40"/>
      <c r="AW206" s="40"/>
      <c r="AX206" s="40"/>
      <c r="AY206" s="40"/>
      <c r="AZ206" s="43"/>
      <c r="BA206" s="44" t="s">
        <v>73</v>
      </c>
      <c r="BB206" s="45" t="s">
        <v>1236</v>
      </c>
      <c r="BC206" s="46" t="s">
        <v>136</v>
      </c>
      <c r="BD206" s="31" t="s">
        <v>76</v>
      </c>
      <c r="BE206" s="31" t="s">
        <v>76</v>
      </c>
      <c r="BF206" s="47" t="s">
        <v>1262</v>
      </c>
      <c r="BG206" s="46" t="s">
        <v>177</v>
      </c>
      <c r="BH206" s="46" t="s">
        <v>178</v>
      </c>
      <c r="BI206" s="31" t="s">
        <v>117</v>
      </c>
      <c r="BJ206" s="31" t="s">
        <v>179</v>
      </c>
      <c r="BK206" s="57">
        <v>-28.101890000000001</v>
      </c>
      <c r="BL206" s="57">
        <v>-70.934030000000007</v>
      </c>
      <c r="BM206" s="50" t="s">
        <v>83</v>
      </c>
      <c r="BN206" s="51" t="s">
        <v>1247</v>
      </c>
      <c r="BO206" s="52" t="s">
        <v>1263</v>
      </c>
    </row>
    <row r="207" spans="1:67" customFormat="1" ht="147" customHeight="1" x14ac:dyDescent="0.3">
      <c r="A207" s="28" t="str">
        <f>P207</f>
        <v>SI</v>
      </c>
      <c r="B207" s="29" t="s">
        <v>1264</v>
      </c>
      <c r="C207" s="30" t="s">
        <v>61</v>
      </c>
      <c r="D207" s="31" t="s">
        <v>61</v>
      </c>
      <c r="E207" s="31" t="s">
        <v>61</v>
      </c>
      <c r="F207" s="31" t="s">
        <v>61</v>
      </c>
      <c r="G207" s="31" t="s">
        <v>61</v>
      </c>
      <c r="H207" s="31" t="s">
        <v>61</v>
      </c>
      <c r="I207" s="31" t="s">
        <v>61</v>
      </c>
      <c r="J207" s="31" t="s">
        <v>62</v>
      </c>
      <c r="K207" s="31" t="s">
        <v>62</v>
      </c>
      <c r="L207" s="31" t="s">
        <v>62</v>
      </c>
      <c r="M207" s="53" t="s">
        <v>62</v>
      </c>
      <c r="N207" s="31" t="s">
        <v>62</v>
      </c>
      <c r="O207" s="33" t="str">
        <f>VLOOKUP(B207,[1]PPTO!$I$6:$Q$103,8,0)</f>
        <v>SI</v>
      </c>
      <c r="P207" s="33" t="str">
        <f>VLOOKUP(B207,[1]PPTO!$I$6:$R$114,10,0)</f>
        <v>SI</v>
      </c>
      <c r="Q207" s="30" t="s">
        <v>91</v>
      </c>
      <c r="R207" s="31" t="s">
        <v>64</v>
      </c>
      <c r="S207" s="31" t="s">
        <v>106</v>
      </c>
      <c r="T207" s="31" t="s">
        <v>1265</v>
      </c>
      <c r="U207" s="34"/>
      <c r="V207" s="33" t="s">
        <v>91</v>
      </c>
      <c r="W207" s="35" t="s">
        <v>1266</v>
      </c>
      <c r="X207" s="32" t="s">
        <v>70</v>
      </c>
      <c r="Y207" s="32"/>
      <c r="Z207" s="32" t="s">
        <v>70</v>
      </c>
      <c r="AA207" s="36"/>
      <c r="AB207" s="54" t="s">
        <v>1267</v>
      </c>
      <c r="AC207" s="55" t="s">
        <v>1268</v>
      </c>
      <c r="AD207" s="40">
        <v>5.39</v>
      </c>
      <c r="AE207" s="40"/>
      <c r="AF207" s="40"/>
      <c r="AG207" s="40"/>
      <c r="AH207" s="40"/>
      <c r="AI207" s="40"/>
      <c r="AJ207" s="40"/>
      <c r="AK207" s="42"/>
      <c r="AL207" s="40"/>
      <c r="AM207" s="40"/>
      <c r="AN207" s="40"/>
      <c r="AO207" s="40"/>
      <c r="AP207" s="40"/>
      <c r="AQ207" s="40"/>
      <c r="AR207" s="40"/>
      <c r="AS207" s="40">
        <v>8.59</v>
      </c>
      <c r="AT207" s="40"/>
      <c r="AU207" s="40"/>
      <c r="AV207" s="40"/>
      <c r="AW207" s="40"/>
      <c r="AX207" s="40"/>
      <c r="AY207" s="40"/>
      <c r="AZ207" s="43"/>
      <c r="BA207" s="44" t="s">
        <v>111</v>
      </c>
      <c r="BB207" s="45" t="s">
        <v>1218</v>
      </c>
      <c r="BC207" s="46" t="s">
        <v>75</v>
      </c>
      <c r="BD207" s="31" t="s">
        <v>77</v>
      </c>
      <c r="BE207" s="31" t="s">
        <v>77</v>
      </c>
      <c r="BF207" s="47" t="s">
        <v>1269</v>
      </c>
      <c r="BG207" s="46" t="s">
        <v>1270</v>
      </c>
      <c r="BH207" s="46" t="s">
        <v>166</v>
      </c>
      <c r="BI207" s="31" t="s">
        <v>117</v>
      </c>
      <c r="BJ207" s="31" t="s">
        <v>118</v>
      </c>
      <c r="BK207" s="57">
        <v>-27.010760000000001</v>
      </c>
      <c r="BL207" s="57">
        <v>-69.199799999999996</v>
      </c>
      <c r="BM207" s="50" t="s">
        <v>83</v>
      </c>
      <c r="BN207" s="51" t="s">
        <v>1271</v>
      </c>
      <c r="BO207" s="52" t="s">
        <v>1272</v>
      </c>
    </row>
    <row r="208" spans="1:67" customFormat="1" ht="54" customHeight="1" x14ac:dyDescent="0.3">
      <c r="A208" s="28" t="str">
        <f>P208</f>
        <v>NO</v>
      </c>
      <c r="B208" s="29" t="s">
        <v>1273</v>
      </c>
      <c r="C208" s="30" t="s">
        <v>61</v>
      </c>
      <c r="D208" s="31" t="s">
        <v>62</v>
      </c>
      <c r="E208" s="31" t="s">
        <v>62</v>
      </c>
      <c r="F208" s="31" t="s">
        <v>62</v>
      </c>
      <c r="G208" s="31" t="s">
        <v>62</v>
      </c>
      <c r="H208" s="31" t="s">
        <v>62</v>
      </c>
      <c r="I208" s="31" t="s">
        <v>62</v>
      </c>
      <c r="J208" s="31" t="s">
        <v>62</v>
      </c>
      <c r="K208" s="31" t="s">
        <v>62</v>
      </c>
      <c r="L208" s="31" t="s">
        <v>62</v>
      </c>
      <c r="M208" s="32" t="s">
        <v>61</v>
      </c>
      <c r="N208" s="32" t="s">
        <v>61</v>
      </c>
      <c r="O208" s="33" t="s">
        <v>61</v>
      </c>
      <c r="P208" s="33" t="s">
        <v>61</v>
      </c>
      <c r="Q208" s="30" t="s">
        <v>63</v>
      </c>
      <c r="R208" s="31" t="s">
        <v>64</v>
      </c>
      <c r="S208" s="31" t="s">
        <v>65</v>
      </c>
      <c r="T208" s="31" t="s">
        <v>1274</v>
      </c>
      <c r="U208" s="34"/>
      <c r="V208" s="33" t="s">
        <v>63</v>
      </c>
      <c r="W208" s="35" t="s">
        <v>1275</v>
      </c>
      <c r="X208" s="32" t="s">
        <v>69</v>
      </c>
      <c r="Y208" s="32" t="s">
        <v>110</v>
      </c>
      <c r="Z208" s="32" t="s">
        <v>71</v>
      </c>
      <c r="AA208" s="36"/>
      <c r="AB208" s="54"/>
      <c r="AC208" s="55"/>
      <c r="AD208" s="40"/>
      <c r="AE208" s="40"/>
      <c r="AF208" s="40"/>
      <c r="AG208" s="40"/>
      <c r="AH208" s="40"/>
      <c r="AI208" s="40"/>
      <c r="AJ208" s="40"/>
      <c r="AK208" s="42"/>
      <c r="AL208" s="40"/>
      <c r="AM208" s="40"/>
      <c r="AN208" s="40"/>
      <c r="AO208" s="40"/>
      <c r="AP208" s="40"/>
      <c r="AQ208" s="40"/>
      <c r="AR208" s="40"/>
      <c r="AS208" s="40"/>
      <c r="AT208" s="40"/>
      <c r="AU208" s="40"/>
      <c r="AV208" s="40"/>
      <c r="AW208" s="40"/>
      <c r="AX208" s="40"/>
      <c r="AY208" s="40"/>
      <c r="AZ208" s="43"/>
      <c r="BA208" s="44" t="s">
        <v>512</v>
      </c>
      <c r="BB208" s="45" t="s">
        <v>221</v>
      </c>
      <c r="BC208" s="46" t="s">
        <v>136</v>
      </c>
      <c r="BD208" s="31" t="s">
        <v>76</v>
      </c>
      <c r="BE208" s="31" t="s">
        <v>76</v>
      </c>
      <c r="BF208" s="47" t="s">
        <v>1276</v>
      </c>
      <c r="BG208" s="46" t="s">
        <v>165</v>
      </c>
      <c r="BH208" s="46" t="s">
        <v>166</v>
      </c>
      <c r="BI208" s="31" t="s">
        <v>140</v>
      </c>
      <c r="BJ208" s="31" t="s">
        <v>317</v>
      </c>
      <c r="BK208" s="57">
        <v>-22.587990000000001</v>
      </c>
      <c r="BL208" s="57">
        <v>-68.494119999999995</v>
      </c>
      <c r="BM208" s="50" t="s">
        <v>83</v>
      </c>
      <c r="BN208" s="51" t="s">
        <v>1277</v>
      </c>
      <c r="BO208" s="52" t="s">
        <v>1278</v>
      </c>
    </row>
    <row r="209" spans="1:67" customFormat="1" ht="54" customHeight="1" x14ac:dyDescent="0.3">
      <c r="A209" s="28" t="str">
        <f>P209</f>
        <v>NO</v>
      </c>
      <c r="B209" s="29" t="s">
        <v>1279</v>
      </c>
      <c r="C209" s="30"/>
      <c r="D209" s="31"/>
      <c r="E209" s="31"/>
      <c r="F209" s="31"/>
      <c r="G209" s="31"/>
      <c r="H209" s="31"/>
      <c r="I209" s="31"/>
      <c r="J209" s="31"/>
      <c r="K209" s="31" t="s">
        <v>61</v>
      </c>
      <c r="L209" s="31" t="s">
        <v>61</v>
      </c>
      <c r="M209" s="53" t="s">
        <v>62</v>
      </c>
      <c r="N209" s="31" t="s">
        <v>61</v>
      </c>
      <c r="O209" s="33" t="s">
        <v>61</v>
      </c>
      <c r="P209" s="33" t="s">
        <v>61</v>
      </c>
      <c r="Q209" s="30" t="s">
        <v>91</v>
      </c>
      <c r="R209" s="31" t="s">
        <v>64</v>
      </c>
      <c r="S209" s="31" t="s">
        <v>106</v>
      </c>
      <c r="T209" s="31"/>
      <c r="U209" s="34"/>
      <c r="V209" s="33" t="s">
        <v>91</v>
      </c>
      <c r="W209" s="35" t="s">
        <v>1161</v>
      </c>
      <c r="X209" s="32" t="s">
        <v>132</v>
      </c>
      <c r="Y209" s="32" t="s">
        <v>174</v>
      </c>
      <c r="Z209" s="32" t="s">
        <v>1280</v>
      </c>
      <c r="AA209" s="36">
        <v>6924</v>
      </c>
      <c r="AB209" s="54"/>
      <c r="AC209" s="55"/>
      <c r="AD209" s="40"/>
      <c r="AE209" s="40"/>
      <c r="AF209" s="40"/>
      <c r="AG209" s="40"/>
      <c r="AH209" s="40"/>
      <c r="AI209" s="40"/>
      <c r="AJ209" s="40"/>
      <c r="AK209" s="42"/>
      <c r="AL209" s="40"/>
      <c r="AM209" s="40"/>
      <c r="AN209" s="40"/>
      <c r="AO209" s="40"/>
      <c r="AP209" s="40"/>
      <c r="AQ209" s="40"/>
      <c r="AR209" s="40"/>
      <c r="AS209" s="40"/>
      <c r="AT209" s="40"/>
      <c r="AU209" s="40"/>
      <c r="AV209" s="40"/>
      <c r="AW209" s="40"/>
      <c r="AX209" s="40"/>
      <c r="AY209" s="40"/>
      <c r="AZ209" s="43"/>
      <c r="BA209" s="44" t="s">
        <v>135</v>
      </c>
      <c r="BB209" s="45" t="s">
        <v>1281</v>
      </c>
      <c r="BC209" s="46" t="s">
        <v>113</v>
      </c>
      <c r="BD209" s="31" t="s">
        <v>77</v>
      </c>
      <c r="BE209" s="31" t="s">
        <v>77</v>
      </c>
      <c r="BF209" s="47" t="s">
        <v>1282</v>
      </c>
      <c r="BG209" s="46" t="s">
        <v>221</v>
      </c>
      <c r="BH209" s="46" t="s">
        <v>166</v>
      </c>
      <c r="BI209" s="31" t="s">
        <v>188</v>
      </c>
      <c r="BJ209" s="31" t="s">
        <v>325</v>
      </c>
      <c r="BK209" s="57">
        <v>-30.214079999999999</v>
      </c>
      <c r="BL209" s="57">
        <v>-70.07893</v>
      </c>
      <c r="BM209" s="50" t="s">
        <v>83</v>
      </c>
      <c r="BN209" s="51" t="s">
        <v>1283</v>
      </c>
      <c r="BO209" s="52" t="s">
        <v>1284</v>
      </c>
    </row>
    <row r="210" spans="1:67" customFormat="1" ht="66" customHeight="1" x14ac:dyDescent="0.3">
      <c r="A210" s="28" t="str">
        <f>P210</f>
        <v>SI</v>
      </c>
      <c r="B210" s="29" t="s">
        <v>1285</v>
      </c>
      <c r="C210" s="30"/>
      <c r="D210" s="31"/>
      <c r="E210" s="31"/>
      <c r="F210" s="31"/>
      <c r="G210" s="31"/>
      <c r="H210" s="31"/>
      <c r="I210" s="31"/>
      <c r="J210" s="31"/>
      <c r="K210" s="31" t="s">
        <v>61</v>
      </c>
      <c r="L210" s="31" t="s">
        <v>61</v>
      </c>
      <c r="M210" s="53" t="s">
        <v>62</v>
      </c>
      <c r="N210" s="31" t="s">
        <v>62</v>
      </c>
      <c r="O210" s="33" t="str">
        <f>VLOOKUP(B210,[1]PPTO!$I$6:$Q$103,8,0)</f>
        <v>SI</v>
      </c>
      <c r="P210" s="33" t="str">
        <f>VLOOKUP(B210,[1]PPTO!$I$6:$R$114,10,0)</f>
        <v>SI</v>
      </c>
      <c r="Q210" s="30" t="s">
        <v>91</v>
      </c>
      <c r="R210" s="31" t="s">
        <v>64</v>
      </c>
      <c r="S210" s="31" t="s">
        <v>106</v>
      </c>
      <c r="T210" s="31" t="s">
        <v>1286</v>
      </c>
      <c r="U210" s="34"/>
      <c r="V210" s="33" t="s">
        <v>91</v>
      </c>
      <c r="W210" s="35" t="s">
        <v>1287</v>
      </c>
      <c r="X210" s="32" t="s">
        <v>70</v>
      </c>
      <c r="Y210" s="32" t="s">
        <v>342</v>
      </c>
      <c r="Z210" s="32" t="s">
        <v>200</v>
      </c>
      <c r="AA210" s="36">
        <v>1200</v>
      </c>
      <c r="AB210" s="54"/>
      <c r="AC210" s="55"/>
      <c r="AD210" s="40"/>
      <c r="AE210" s="40"/>
      <c r="AF210" s="40"/>
      <c r="AG210" s="40"/>
      <c r="AH210" s="40"/>
      <c r="AI210" s="40"/>
      <c r="AJ210" s="40"/>
      <c r="AK210" s="42"/>
      <c r="AL210" s="40"/>
      <c r="AM210" s="40"/>
      <c r="AN210" s="40"/>
      <c r="AO210" s="40"/>
      <c r="AP210" s="40"/>
      <c r="AQ210" s="40"/>
      <c r="AR210" s="40"/>
      <c r="AS210" s="40"/>
      <c r="AT210" s="40"/>
      <c r="AU210" s="40"/>
      <c r="AV210" s="40"/>
      <c r="AW210" s="40"/>
      <c r="AX210" s="40"/>
      <c r="AY210" s="40"/>
      <c r="AZ210" s="43"/>
      <c r="BA210" s="44" t="s">
        <v>135</v>
      </c>
      <c r="BB210" s="45" t="s">
        <v>1281</v>
      </c>
      <c r="BC210" s="46" t="s">
        <v>136</v>
      </c>
      <c r="BD210" s="31" t="s">
        <v>76</v>
      </c>
      <c r="BE210" s="31" t="s">
        <v>76</v>
      </c>
      <c r="BF210" s="47" t="s">
        <v>1288</v>
      </c>
      <c r="BG210" s="46" t="s">
        <v>221</v>
      </c>
      <c r="BH210" s="46" t="s">
        <v>166</v>
      </c>
      <c r="BI210" s="31" t="s">
        <v>332</v>
      </c>
      <c r="BJ210" s="31" t="s">
        <v>332</v>
      </c>
      <c r="BK210" s="57">
        <v>-34.704999999999998</v>
      </c>
      <c r="BL210" s="57">
        <v>-71.183999999999997</v>
      </c>
      <c r="BM210" s="50" t="s">
        <v>83</v>
      </c>
      <c r="BN210" s="51" t="s">
        <v>1289</v>
      </c>
      <c r="BO210" s="52" t="s">
        <v>1290</v>
      </c>
    </row>
    <row r="211" spans="1:67" customFormat="1" ht="54" customHeight="1" x14ac:dyDescent="0.3">
      <c r="A211" s="28"/>
      <c r="B211" s="29" t="s">
        <v>1285</v>
      </c>
      <c r="C211" s="30"/>
      <c r="D211" s="31"/>
      <c r="E211" s="31"/>
      <c r="F211" s="31"/>
      <c r="G211" s="31"/>
      <c r="H211" s="31"/>
      <c r="I211" s="31"/>
      <c r="J211" s="31"/>
      <c r="K211" s="31" t="s">
        <v>61</v>
      </c>
      <c r="L211" s="31" t="s">
        <v>61</v>
      </c>
      <c r="M211" s="53" t="s">
        <v>62</v>
      </c>
      <c r="N211" s="53" t="s">
        <v>62</v>
      </c>
      <c r="O211" s="33" t="str">
        <f>VLOOKUP(B211,[1]PPTO!$I$6:$Q$103,8,0)</f>
        <v>SI</v>
      </c>
      <c r="P211" s="33" t="str">
        <f>VLOOKUP(B211,[1]PPTO!$I$6:$R$114,10,0)</f>
        <v>SI</v>
      </c>
      <c r="Q211" s="30" t="s">
        <v>91</v>
      </c>
      <c r="R211" s="31" t="s">
        <v>64</v>
      </c>
      <c r="S211" s="31" t="s">
        <v>106</v>
      </c>
      <c r="T211" s="31" t="s">
        <v>1286</v>
      </c>
      <c r="U211" s="34"/>
      <c r="V211" s="33" t="s">
        <v>91</v>
      </c>
      <c r="W211" s="35" t="s">
        <v>1161</v>
      </c>
      <c r="X211" s="32" t="s">
        <v>70</v>
      </c>
      <c r="Y211" s="32" t="s">
        <v>879</v>
      </c>
      <c r="Z211" s="32" t="s">
        <v>1291</v>
      </c>
      <c r="AA211" s="36">
        <v>8796</v>
      </c>
      <c r="AB211" s="54"/>
      <c r="AC211" s="55"/>
      <c r="AD211" s="40"/>
      <c r="AE211" s="40"/>
      <c r="AF211" s="40"/>
      <c r="AG211" s="40"/>
      <c r="AH211" s="40"/>
      <c r="AI211" s="40"/>
      <c r="AJ211" s="40"/>
      <c r="AK211" s="42"/>
      <c r="AL211" s="40"/>
      <c r="AM211" s="40"/>
      <c r="AN211" s="40"/>
      <c r="AO211" s="40"/>
      <c r="AP211" s="40"/>
      <c r="AQ211" s="40"/>
      <c r="AR211" s="40"/>
      <c r="AS211" s="40"/>
      <c r="AT211" s="40"/>
      <c r="AU211" s="40"/>
      <c r="AV211" s="40"/>
      <c r="AW211" s="40"/>
      <c r="AX211" s="40"/>
      <c r="AY211" s="40"/>
      <c r="AZ211" s="43"/>
      <c r="BA211" s="44" t="s">
        <v>124</v>
      </c>
      <c r="BB211" s="45" t="s">
        <v>1218</v>
      </c>
      <c r="BC211" s="46" t="s">
        <v>136</v>
      </c>
      <c r="BD211" s="31" t="s">
        <v>77</v>
      </c>
      <c r="BE211" s="31" t="s">
        <v>77</v>
      </c>
      <c r="BF211" s="47" t="s">
        <v>1292</v>
      </c>
      <c r="BG211" s="46" t="s">
        <v>1293</v>
      </c>
      <c r="BH211" s="46" t="s">
        <v>166</v>
      </c>
      <c r="BI211" s="31" t="s">
        <v>117</v>
      </c>
      <c r="BJ211" s="31" t="s">
        <v>118</v>
      </c>
      <c r="BK211" s="57">
        <v>-26.358619999999998</v>
      </c>
      <c r="BL211" s="57">
        <v>-69.753739999999993</v>
      </c>
      <c r="BM211" s="50" t="s">
        <v>83</v>
      </c>
      <c r="BN211" s="51" t="s">
        <v>1289</v>
      </c>
      <c r="BO211" s="52" t="s">
        <v>1294</v>
      </c>
    </row>
    <row r="212" spans="1:67" customFormat="1" ht="54" customHeight="1" x14ac:dyDescent="0.3">
      <c r="A212" s="28" t="str">
        <f>P212</f>
        <v>SI</v>
      </c>
      <c r="B212" s="29" t="s">
        <v>1295</v>
      </c>
      <c r="C212" s="30" t="s">
        <v>62</v>
      </c>
      <c r="D212" s="31" t="s">
        <v>62</v>
      </c>
      <c r="E212" s="31" t="s">
        <v>62</v>
      </c>
      <c r="F212" s="31" t="s">
        <v>62</v>
      </c>
      <c r="G212" s="31" t="s">
        <v>62</v>
      </c>
      <c r="H212" s="31" t="s">
        <v>62</v>
      </c>
      <c r="I212" s="31" t="s">
        <v>62</v>
      </c>
      <c r="J212" s="31" t="s">
        <v>61</v>
      </c>
      <c r="K212" s="31" t="s">
        <v>62</v>
      </c>
      <c r="L212" s="31" t="s">
        <v>62</v>
      </c>
      <c r="M212" s="31" t="s">
        <v>62</v>
      </c>
      <c r="N212" s="31" t="s">
        <v>62</v>
      </c>
      <c r="O212" s="33" t="str">
        <f>VLOOKUP(B212,[1]PPTO!$I$6:$Q$103,8,0)</f>
        <v>SI</v>
      </c>
      <c r="P212" s="33" t="str">
        <f>VLOOKUP(B212,[1]PPTO!$I$6:$R$114,10,0)</f>
        <v>SI</v>
      </c>
      <c r="Q212" s="30" t="s">
        <v>87</v>
      </c>
      <c r="R212" s="31" t="s">
        <v>285</v>
      </c>
      <c r="S212" s="31" t="s">
        <v>1182</v>
      </c>
      <c r="T212" s="31" t="s">
        <v>1296</v>
      </c>
      <c r="U212" s="34" t="s">
        <v>1297</v>
      </c>
      <c r="V212" s="33" t="s">
        <v>87</v>
      </c>
      <c r="W212" s="35" t="s">
        <v>1298</v>
      </c>
      <c r="X212" s="32" t="s">
        <v>69</v>
      </c>
      <c r="Y212" s="32"/>
      <c r="Z212" s="32" t="s">
        <v>69</v>
      </c>
      <c r="AA212" s="36">
        <v>5000</v>
      </c>
      <c r="AB212" s="37" t="s">
        <v>1299</v>
      </c>
      <c r="AC212" s="55"/>
      <c r="AD212" s="40"/>
      <c r="AE212" s="40"/>
      <c r="AF212" s="40"/>
      <c r="AG212" s="40"/>
      <c r="AH212" s="40"/>
      <c r="AI212" s="40"/>
      <c r="AJ212" s="40"/>
      <c r="AK212" s="42"/>
      <c r="AL212" s="40"/>
      <c r="AM212" s="40"/>
      <c r="AN212" s="40"/>
      <c r="AO212" s="40"/>
      <c r="AP212" s="40"/>
      <c r="AQ212" s="40"/>
      <c r="AR212" s="40"/>
      <c r="AS212" s="40"/>
      <c r="AT212" s="40"/>
      <c r="AU212" s="40"/>
      <c r="AV212" s="40"/>
      <c r="AW212" s="40"/>
      <c r="AX212" s="40"/>
      <c r="AY212" s="40"/>
      <c r="AZ212" s="43"/>
      <c r="BA212" s="44" t="s">
        <v>73</v>
      </c>
      <c r="BB212" s="45" t="s">
        <v>221</v>
      </c>
      <c r="BC212" s="46" t="s">
        <v>75</v>
      </c>
      <c r="BD212" s="31" t="s">
        <v>77</v>
      </c>
      <c r="BE212" s="31" t="s">
        <v>77</v>
      </c>
      <c r="BF212" s="47" t="s">
        <v>1300</v>
      </c>
      <c r="BG212" s="46" t="s">
        <v>550</v>
      </c>
      <c r="BH212" s="46" t="s">
        <v>178</v>
      </c>
      <c r="BI212" s="31" t="s">
        <v>140</v>
      </c>
      <c r="BJ212" s="31" t="s">
        <v>140</v>
      </c>
      <c r="BK212" s="57">
        <v>-21.94528</v>
      </c>
      <c r="BL212" s="57">
        <v>-69.783330000000007</v>
      </c>
      <c r="BM212" s="50" t="s">
        <v>83</v>
      </c>
      <c r="BN212" s="51" t="s">
        <v>1301</v>
      </c>
      <c r="BO212" s="52" t="s">
        <v>1302</v>
      </c>
    </row>
    <row r="213" spans="1:67" customFormat="1" ht="54" customHeight="1" x14ac:dyDescent="0.3">
      <c r="A213" s="28"/>
      <c r="B213" s="29" t="s">
        <v>1295</v>
      </c>
      <c r="C213" s="30" t="s">
        <v>62</v>
      </c>
      <c r="D213" s="31" t="s">
        <v>62</v>
      </c>
      <c r="E213" s="31" t="s">
        <v>62</v>
      </c>
      <c r="F213" s="31" t="s">
        <v>62</v>
      </c>
      <c r="G213" s="31" t="s">
        <v>62</v>
      </c>
      <c r="H213" s="31" t="s">
        <v>62</v>
      </c>
      <c r="I213" s="31" t="s">
        <v>62</v>
      </c>
      <c r="J213" s="31" t="s">
        <v>61</v>
      </c>
      <c r="K213" s="31" t="s">
        <v>62</v>
      </c>
      <c r="L213" s="31" t="s">
        <v>62</v>
      </c>
      <c r="M213" s="31" t="s">
        <v>62</v>
      </c>
      <c r="N213" s="31" t="s">
        <v>62</v>
      </c>
      <c r="O213" s="33" t="str">
        <f>VLOOKUP(B213,[1]PPTO!$I$6:$Q$103,8,0)</f>
        <v>SI</v>
      </c>
      <c r="P213" s="33" t="str">
        <f>VLOOKUP(B213,[1]PPTO!$I$6:$R$114,10,0)</f>
        <v>SI</v>
      </c>
      <c r="Q213" s="30" t="s">
        <v>87</v>
      </c>
      <c r="R213" s="31" t="s">
        <v>285</v>
      </c>
      <c r="S213" s="31" t="s">
        <v>1182</v>
      </c>
      <c r="T213" s="31" t="s">
        <v>1296</v>
      </c>
      <c r="U213" s="34"/>
      <c r="V213" s="33" t="s">
        <v>87</v>
      </c>
      <c r="W213" s="35" t="s">
        <v>1303</v>
      </c>
      <c r="X213" s="32" t="s">
        <v>69</v>
      </c>
      <c r="Y213" s="32" t="s">
        <v>70</v>
      </c>
      <c r="Z213" s="32" t="s">
        <v>174</v>
      </c>
      <c r="AA213" s="36">
        <v>7500</v>
      </c>
      <c r="AB213" s="54" t="s">
        <v>1304</v>
      </c>
      <c r="AC213" s="55"/>
      <c r="AD213" s="40"/>
      <c r="AE213" s="40">
        <v>0.88</v>
      </c>
      <c r="AF213" s="40"/>
      <c r="AG213" s="40"/>
      <c r="AH213" s="40"/>
      <c r="AI213" s="40">
        <v>0.24</v>
      </c>
      <c r="AJ213" s="40"/>
      <c r="AK213" s="42"/>
      <c r="AL213" s="40"/>
      <c r="AM213" s="40"/>
      <c r="AN213" s="40"/>
      <c r="AO213" s="40"/>
      <c r="AP213" s="40"/>
      <c r="AQ213" s="40"/>
      <c r="AR213" s="40"/>
      <c r="AS213" s="40"/>
      <c r="AT213" s="40"/>
      <c r="AU213" s="40"/>
      <c r="AV213" s="40"/>
      <c r="AW213" s="40"/>
      <c r="AX213" s="40"/>
      <c r="AY213" s="40"/>
      <c r="AZ213" s="43"/>
      <c r="BA213" s="44" t="s">
        <v>124</v>
      </c>
      <c r="BB213" s="45" t="s">
        <v>221</v>
      </c>
      <c r="BC213" s="46" t="s">
        <v>75</v>
      </c>
      <c r="BD213" s="31" t="s">
        <v>77</v>
      </c>
      <c r="BE213" s="31" t="s">
        <v>77</v>
      </c>
      <c r="BF213" s="47" t="s">
        <v>1305</v>
      </c>
      <c r="BG213" s="46" t="s">
        <v>177</v>
      </c>
      <c r="BH213" s="46" t="s">
        <v>139</v>
      </c>
      <c r="BI213" s="31" t="s">
        <v>188</v>
      </c>
      <c r="BJ213" s="31" t="s">
        <v>535</v>
      </c>
      <c r="BK213" s="57">
        <v>-31.38344</v>
      </c>
      <c r="BL213" s="57">
        <v>-71.097970000000004</v>
      </c>
      <c r="BM213" s="50" t="s">
        <v>83</v>
      </c>
      <c r="BN213" s="51" t="s">
        <v>1301</v>
      </c>
      <c r="BO213" s="52" t="s">
        <v>1306</v>
      </c>
    </row>
    <row r="214" spans="1:67" customFormat="1" ht="49.5" customHeight="1" x14ac:dyDescent="0.3">
      <c r="A214" s="28" t="str">
        <f>P214</f>
        <v>SI</v>
      </c>
      <c r="B214" s="29" t="s">
        <v>1307</v>
      </c>
      <c r="C214" s="30" t="s">
        <v>61</v>
      </c>
      <c r="D214" s="31" t="s">
        <v>61</v>
      </c>
      <c r="E214" s="31" t="s">
        <v>61</v>
      </c>
      <c r="F214" s="31" t="s">
        <v>61</v>
      </c>
      <c r="G214" s="31" t="s">
        <v>61</v>
      </c>
      <c r="H214" s="31" t="s">
        <v>61</v>
      </c>
      <c r="I214" s="31" t="s">
        <v>61</v>
      </c>
      <c r="J214" s="31" t="s">
        <v>62</v>
      </c>
      <c r="K214" s="31" t="s">
        <v>62</v>
      </c>
      <c r="L214" s="31" t="s">
        <v>62</v>
      </c>
      <c r="M214" s="53" t="s">
        <v>62</v>
      </c>
      <c r="N214" s="31" t="s">
        <v>62</v>
      </c>
      <c r="O214" s="33" t="str">
        <f>VLOOKUP(B214,[1]PPTO!$I$6:$Q$103,8,0)</f>
        <v>SI</v>
      </c>
      <c r="P214" s="33" t="str">
        <f>VLOOKUP(B214,[1]PPTO!$I$6:$R$114,10,0)</f>
        <v>SI</v>
      </c>
      <c r="Q214" s="30" t="s">
        <v>91</v>
      </c>
      <c r="R214" s="31" t="s">
        <v>64</v>
      </c>
      <c r="S214" s="31" t="s">
        <v>106</v>
      </c>
      <c r="T214" s="31" t="s">
        <v>1308</v>
      </c>
      <c r="U214" s="34" t="s">
        <v>1309</v>
      </c>
      <c r="V214" s="33" t="s">
        <v>91</v>
      </c>
      <c r="W214" s="35" t="s">
        <v>1310</v>
      </c>
      <c r="X214" s="32" t="s">
        <v>69</v>
      </c>
      <c r="Y214" s="32" t="s">
        <v>70</v>
      </c>
      <c r="Z214" s="32" t="s">
        <v>174</v>
      </c>
      <c r="AA214" s="36">
        <v>16000</v>
      </c>
      <c r="AB214" s="54"/>
      <c r="AC214" s="55"/>
      <c r="AD214" s="40"/>
      <c r="AE214" s="40"/>
      <c r="AF214" s="40"/>
      <c r="AG214" s="40"/>
      <c r="AH214" s="40"/>
      <c r="AI214" s="40"/>
      <c r="AJ214" s="40"/>
      <c r="AK214" s="42"/>
      <c r="AL214" s="40"/>
      <c r="AM214" s="40"/>
      <c r="AN214" s="40"/>
      <c r="AO214" s="40"/>
      <c r="AP214" s="40"/>
      <c r="AQ214" s="40"/>
      <c r="AR214" s="40"/>
      <c r="AS214" s="40"/>
      <c r="AT214" s="40"/>
      <c r="AU214" s="40"/>
      <c r="AV214" s="40"/>
      <c r="AW214" s="40"/>
      <c r="AX214" s="40"/>
      <c r="AY214" s="40"/>
      <c r="AZ214" s="43"/>
      <c r="BA214" s="44" t="s">
        <v>124</v>
      </c>
      <c r="BB214" s="45" t="s">
        <v>1218</v>
      </c>
      <c r="BC214" s="46" t="s">
        <v>136</v>
      </c>
      <c r="BD214" s="31" t="s">
        <v>76</v>
      </c>
      <c r="BE214" s="31" t="s">
        <v>76</v>
      </c>
      <c r="BF214" s="47" t="s">
        <v>1311</v>
      </c>
      <c r="BG214" s="46" t="s">
        <v>138</v>
      </c>
      <c r="BH214" s="46" t="s">
        <v>150</v>
      </c>
      <c r="BI214" s="31" t="s">
        <v>140</v>
      </c>
      <c r="BJ214" s="31" t="s">
        <v>140</v>
      </c>
      <c r="BK214" s="57">
        <v>-22.516190000000002</v>
      </c>
      <c r="BL214" s="57">
        <v>-68.904629999999997</v>
      </c>
      <c r="BM214" s="50" t="s">
        <v>83</v>
      </c>
      <c r="BN214" s="51" t="s">
        <v>1312</v>
      </c>
      <c r="BO214" s="52" t="s">
        <v>1313</v>
      </c>
    </row>
    <row r="215" spans="1:67" customFormat="1" ht="54" customHeight="1" x14ac:dyDescent="0.3">
      <c r="A215" s="28"/>
      <c r="B215" s="29" t="s">
        <v>1307</v>
      </c>
      <c r="C215" s="30" t="s">
        <v>61</v>
      </c>
      <c r="D215" s="31" t="s">
        <v>61</v>
      </c>
      <c r="E215" s="31" t="s">
        <v>61</v>
      </c>
      <c r="F215" s="31" t="s">
        <v>61</v>
      </c>
      <c r="G215" s="31" t="s">
        <v>61</v>
      </c>
      <c r="H215" s="31" t="s">
        <v>61</v>
      </c>
      <c r="I215" s="31" t="s">
        <v>61</v>
      </c>
      <c r="J215" s="31" t="s">
        <v>62</v>
      </c>
      <c r="K215" s="31" t="s">
        <v>62</v>
      </c>
      <c r="L215" s="31" t="s">
        <v>62</v>
      </c>
      <c r="M215" s="31" t="s">
        <v>62</v>
      </c>
      <c r="N215" s="31" t="s">
        <v>62</v>
      </c>
      <c r="O215" s="33" t="str">
        <f>VLOOKUP(B215,[1]PPTO!$I$6:$Q$103,8,0)</f>
        <v>SI</v>
      </c>
      <c r="P215" s="33" t="str">
        <f>VLOOKUP(B215,[1]PPTO!$I$6:$R$114,10,0)</f>
        <v>SI</v>
      </c>
      <c r="Q215" s="30" t="s">
        <v>91</v>
      </c>
      <c r="R215" s="31" t="s">
        <v>64</v>
      </c>
      <c r="S215" s="31" t="s">
        <v>106</v>
      </c>
      <c r="T215" s="31" t="s">
        <v>1308</v>
      </c>
      <c r="U215" s="34" t="s">
        <v>1314</v>
      </c>
      <c r="V215" s="33" t="s">
        <v>91</v>
      </c>
      <c r="W215" s="35" t="s">
        <v>1315</v>
      </c>
      <c r="X215" s="32" t="s">
        <v>69</v>
      </c>
      <c r="Y215" s="32"/>
      <c r="Z215" s="32" t="s">
        <v>69</v>
      </c>
      <c r="AA215" s="36">
        <v>7600</v>
      </c>
      <c r="AB215" s="54"/>
      <c r="AC215" s="55"/>
      <c r="AD215" s="40"/>
      <c r="AE215" s="40"/>
      <c r="AF215" s="40"/>
      <c r="AG215" s="40"/>
      <c r="AH215" s="40"/>
      <c r="AI215" s="40"/>
      <c r="AJ215" s="40"/>
      <c r="AK215" s="42"/>
      <c r="AL215" s="40"/>
      <c r="AM215" s="40"/>
      <c r="AN215" s="40"/>
      <c r="AO215" s="40"/>
      <c r="AP215" s="40"/>
      <c r="AQ215" s="40"/>
      <c r="AR215" s="40"/>
      <c r="AS215" s="40"/>
      <c r="AT215" s="40"/>
      <c r="AU215" s="40"/>
      <c r="AV215" s="40"/>
      <c r="AW215" s="40"/>
      <c r="AX215" s="40"/>
      <c r="AY215" s="40"/>
      <c r="AZ215" s="43"/>
      <c r="BA215" s="44" t="s">
        <v>221</v>
      </c>
      <c r="BB215" s="45" t="s">
        <v>221</v>
      </c>
      <c r="BC215" s="46" t="s">
        <v>113</v>
      </c>
      <c r="BD215" s="31" t="s">
        <v>76</v>
      </c>
      <c r="BE215" s="31" t="s">
        <v>76</v>
      </c>
      <c r="BF215" s="47" t="s">
        <v>1316</v>
      </c>
      <c r="BG215" s="46" t="s">
        <v>221</v>
      </c>
      <c r="BH215" s="46" t="s">
        <v>178</v>
      </c>
      <c r="BI215" s="31" t="s">
        <v>117</v>
      </c>
      <c r="BJ215" s="31" t="s">
        <v>118</v>
      </c>
      <c r="BK215" s="57"/>
      <c r="BL215" s="57"/>
      <c r="BM215" s="50"/>
      <c r="BN215" s="51" t="s">
        <v>1312</v>
      </c>
      <c r="BO215" s="52" t="s">
        <v>1317</v>
      </c>
    </row>
    <row r="216" spans="1:67" customFormat="1" ht="39" customHeight="1" x14ac:dyDescent="0.3">
      <c r="A216" s="28" t="str">
        <f>P216</f>
        <v>NO</v>
      </c>
      <c r="B216" s="29" t="s">
        <v>1318</v>
      </c>
      <c r="C216" s="30"/>
      <c r="D216" s="31"/>
      <c r="E216" s="31"/>
      <c r="F216" s="31"/>
      <c r="G216" s="31"/>
      <c r="H216" s="31"/>
      <c r="I216" s="31"/>
      <c r="J216" s="31"/>
      <c r="K216" s="31" t="s">
        <v>105</v>
      </c>
      <c r="L216" s="31" t="s">
        <v>62</v>
      </c>
      <c r="M216" s="31" t="s">
        <v>62</v>
      </c>
      <c r="N216" s="31" t="s">
        <v>61</v>
      </c>
      <c r="O216" s="33" t="s">
        <v>61</v>
      </c>
      <c r="P216" s="33" t="s">
        <v>61</v>
      </c>
      <c r="Q216" s="30" t="s">
        <v>91</v>
      </c>
      <c r="R216" s="31" t="s">
        <v>64</v>
      </c>
      <c r="S216" s="31" t="s">
        <v>409</v>
      </c>
      <c r="T216" s="31" t="s">
        <v>1319</v>
      </c>
      <c r="U216" s="34" t="s">
        <v>1320</v>
      </c>
      <c r="V216" s="33" t="s">
        <v>91</v>
      </c>
      <c r="W216" s="35" t="s">
        <v>1321</v>
      </c>
      <c r="X216" s="32" t="s">
        <v>69</v>
      </c>
      <c r="Y216" s="32" t="s">
        <v>132</v>
      </c>
      <c r="Z216" s="32" t="s">
        <v>1322</v>
      </c>
      <c r="AA216" s="36"/>
      <c r="AB216" s="54" t="s">
        <v>1323</v>
      </c>
      <c r="AC216" s="55"/>
      <c r="AD216" s="40"/>
      <c r="AE216" s="40"/>
      <c r="AF216" s="40"/>
      <c r="AG216" s="40"/>
      <c r="AH216" s="40"/>
      <c r="AI216" s="40"/>
      <c r="AJ216" s="40"/>
      <c r="AK216" s="42"/>
      <c r="AL216" s="40"/>
      <c r="AM216" s="40"/>
      <c r="AN216" s="40"/>
      <c r="AO216" s="40"/>
      <c r="AP216" s="40"/>
      <c r="AQ216" s="40"/>
      <c r="AR216" s="40"/>
      <c r="AS216" s="40"/>
      <c r="AT216" s="40"/>
      <c r="AU216" s="40"/>
      <c r="AV216" s="40"/>
      <c r="AW216" s="40"/>
      <c r="AX216" s="40"/>
      <c r="AY216" s="40"/>
      <c r="AZ216" s="43"/>
      <c r="BA216" s="44" t="s">
        <v>73</v>
      </c>
      <c r="BB216" s="45" t="s">
        <v>1324</v>
      </c>
      <c r="BC216" s="46" t="s">
        <v>136</v>
      </c>
      <c r="BD216" s="31" t="s">
        <v>77</v>
      </c>
      <c r="BE216" s="31" t="s">
        <v>77</v>
      </c>
      <c r="BF216" s="47" t="s">
        <v>1325</v>
      </c>
      <c r="BG216" s="46" t="s">
        <v>221</v>
      </c>
      <c r="BH216" s="46" t="s">
        <v>178</v>
      </c>
      <c r="BI216" s="31" t="s">
        <v>117</v>
      </c>
      <c r="BJ216" s="31" t="s">
        <v>118</v>
      </c>
      <c r="BK216" s="57">
        <v>-26.673970000000001</v>
      </c>
      <c r="BL216" s="57" t="s">
        <v>1326</v>
      </c>
      <c r="BM216" s="50" t="s">
        <v>83</v>
      </c>
      <c r="BN216" s="51" t="s">
        <v>1327</v>
      </c>
      <c r="BO216" s="52" t="s">
        <v>1328</v>
      </c>
    </row>
    <row r="217" spans="1:67" customFormat="1" ht="72" x14ac:dyDescent="0.3">
      <c r="A217" s="28" t="str">
        <f>P217</f>
        <v>SI</v>
      </c>
      <c r="B217" s="29" t="s">
        <v>1329</v>
      </c>
      <c r="C217" s="30" t="s">
        <v>62</v>
      </c>
      <c r="D217" s="31" t="s">
        <v>62</v>
      </c>
      <c r="E217" s="31" t="s">
        <v>62</v>
      </c>
      <c r="F217" s="31" t="s">
        <v>62</v>
      </c>
      <c r="G217" s="31" t="s">
        <v>61</v>
      </c>
      <c r="H217" s="31" t="s">
        <v>62</v>
      </c>
      <c r="I217" s="31" t="s">
        <v>62</v>
      </c>
      <c r="J217" s="31" t="s">
        <v>61</v>
      </c>
      <c r="K217" s="31" t="s">
        <v>62</v>
      </c>
      <c r="L217" s="31" t="s">
        <v>62</v>
      </c>
      <c r="M217" s="31" t="s">
        <v>62</v>
      </c>
      <c r="N217" s="31" t="s">
        <v>62</v>
      </c>
      <c r="O217" s="33" t="str">
        <f>VLOOKUP(B217,[1]PPTO!$I$6:$Q$103,8,0)</f>
        <v>SI</v>
      </c>
      <c r="P217" s="33" t="str">
        <f>VLOOKUP(B217,[1]PPTO!$I$6:$R$114,10,0)</f>
        <v>SI</v>
      </c>
      <c r="Q217" s="30" t="s">
        <v>63</v>
      </c>
      <c r="R217" s="31" t="s">
        <v>64</v>
      </c>
      <c r="S217" s="31" t="s">
        <v>65</v>
      </c>
      <c r="T217" s="31" t="s">
        <v>1330</v>
      </c>
      <c r="U217" s="45" t="s">
        <v>1331</v>
      </c>
      <c r="V217" s="33" t="s">
        <v>63</v>
      </c>
      <c r="W217" s="35" t="s">
        <v>1332</v>
      </c>
      <c r="X217" s="32" t="s">
        <v>1333</v>
      </c>
      <c r="Y217" s="32" t="s">
        <v>681</v>
      </c>
      <c r="Z217" s="32" t="s">
        <v>1334</v>
      </c>
      <c r="AA217" s="36"/>
      <c r="AB217" s="54" t="s">
        <v>1335</v>
      </c>
      <c r="AC217" s="55"/>
      <c r="AD217" s="40"/>
      <c r="AE217" s="40"/>
      <c r="AF217" s="40"/>
      <c r="AG217" s="40"/>
      <c r="AH217" s="40"/>
      <c r="AI217" s="40"/>
      <c r="AJ217" s="40"/>
      <c r="AK217" s="42"/>
      <c r="AL217" s="40"/>
      <c r="AM217" s="40"/>
      <c r="AN217" s="40"/>
      <c r="AO217" s="40"/>
      <c r="AP217" s="40"/>
      <c r="AQ217" s="40"/>
      <c r="AR217" s="40"/>
      <c r="AS217" s="40"/>
      <c r="AT217" s="40"/>
      <c r="AU217" s="40"/>
      <c r="AV217" s="40"/>
      <c r="AW217" s="40"/>
      <c r="AX217" s="40"/>
      <c r="AY217" s="40"/>
      <c r="AZ217" s="43"/>
      <c r="BA217" s="44" t="s">
        <v>221</v>
      </c>
      <c r="BB217" s="45" t="s">
        <v>221</v>
      </c>
      <c r="BC217" s="46" t="s">
        <v>75</v>
      </c>
      <c r="BD217" s="31" t="s">
        <v>77</v>
      </c>
      <c r="BE217" s="31" t="s">
        <v>77</v>
      </c>
      <c r="BF217" s="47" t="s">
        <v>1336</v>
      </c>
      <c r="BG217" s="46" t="s">
        <v>1337</v>
      </c>
      <c r="BH217" s="46" t="s">
        <v>166</v>
      </c>
      <c r="BI217" s="31" t="s">
        <v>598</v>
      </c>
      <c r="BJ217" s="31" t="s">
        <v>599</v>
      </c>
      <c r="BK217" s="57">
        <v>-18.04</v>
      </c>
      <c r="BL217" s="57">
        <v>-69.63</v>
      </c>
      <c r="BM217" s="50" t="s">
        <v>83</v>
      </c>
      <c r="BN217" s="51" t="s">
        <v>1338</v>
      </c>
      <c r="BO217" s="52" t="s">
        <v>1339</v>
      </c>
    </row>
    <row r="218" spans="1:67" customFormat="1" ht="82.5" customHeight="1" x14ac:dyDescent="0.3">
      <c r="A218" s="28"/>
      <c r="B218" s="29" t="s">
        <v>1329</v>
      </c>
      <c r="C218" s="30" t="s">
        <v>62</v>
      </c>
      <c r="D218" s="31" t="s">
        <v>62</v>
      </c>
      <c r="E218" s="31" t="s">
        <v>62</v>
      </c>
      <c r="F218" s="31" t="s">
        <v>62</v>
      </c>
      <c r="G218" s="31" t="s">
        <v>61</v>
      </c>
      <c r="H218" s="31" t="s">
        <v>62</v>
      </c>
      <c r="I218" s="31" t="s">
        <v>62</v>
      </c>
      <c r="J218" s="31" t="s">
        <v>61</v>
      </c>
      <c r="K218" s="31" t="s">
        <v>62</v>
      </c>
      <c r="L218" s="31" t="s">
        <v>62</v>
      </c>
      <c r="M218" s="31" t="s">
        <v>62</v>
      </c>
      <c r="N218" s="31" t="s">
        <v>62</v>
      </c>
      <c r="O218" s="33" t="str">
        <f>VLOOKUP(B218,[1]PPTO!$I$6:$Q$103,8,0)</f>
        <v>SI</v>
      </c>
      <c r="P218" s="33" t="str">
        <f>VLOOKUP(B218,[1]PPTO!$I$6:$R$114,10,0)</f>
        <v>SI</v>
      </c>
      <c r="Q218" s="30" t="s">
        <v>63</v>
      </c>
      <c r="R218" s="31" t="s">
        <v>64</v>
      </c>
      <c r="S218" s="31" t="s">
        <v>65</v>
      </c>
      <c r="T218" s="31" t="s">
        <v>1330</v>
      </c>
      <c r="U218" s="45" t="s">
        <v>1331</v>
      </c>
      <c r="V218" s="33" t="s">
        <v>63</v>
      </c>
      <c r="W218" s="35" t="s">
        <v>1340</v>
      </c>
      <c r="X218" s="32" t="s">
        <v>69</v>
      </c>
      <c r="Y218" s="32" t="s">
        <v>447</v>
      </c>
      <c r="Z218" s="32" t="s">
        <v>1341</v>
      </c>
      <c r="AA218" s="36">
        <v>1372</v>
      </c>
      <c r="AB218" s="54" t="s">
        <v>1342</v>
      </c>
      <c r="AC218" s="55"/>
      <c r="AD218" s="40"/>
      <c r="AE218" s="40">
        <v>0.38</v>
      </c>
      <c r="AF218" s="40"/>
      <c r="AG218" s="40"/>
      <c r="AH218" s="40"/>
      <c r="AI218" s="40">
        <v>0.1</v>
      </c>
      <c r="AJ218" s="40"/>
      <c r="AK218" s="42"/>
      <c r="AL218" s="40"/>
      <c r="AM218" s="40"/>
      <c r="AN218" s="40"/>
      <c r="AO218" s="40"/>
      <c r="AP218" s="40">
        <v>60</v>
      </c>
      <c r="AQ218" s="40"/>
      <c r="AR218" s="40"/>
      <c r="AS218" s="40"/>
      <c r="AT218" s="40"/>
      <c r="AU218" s="40"/>
      <c r="AV218" s="40"/>
      <c r="AW218" s="40"/>
      <c r="AX218" s="40"/>
      <c r="AY218" s="40"/>
      <c r="AZ218" s="43"/>
      <c r="BA218" s="44" t="s">
        <v>124</v>
      </c>
      <c r="BB218" s="45" t="s">
        <v>1218</v>
      </c>
      <c r="BC218" s="46" t="s">
        <v>75</v>
      </c>
      <c r="BD218" s="31" t="s">
        <v>77</v>
      </c>
      <c r="BE218" s="31" t="s">
        <v>77</v>
      </c>
      <c r="BF218" s="47" t="s">
        <v>1343</v>
      </c>
      <c r="BG218" s="46" t="s">
        <v>177</v>
      </c>
      <c r="BH218" s="46" t="s">
        <v>150</v>
      </c>
      <c r="BI218" s="31" t="s">
        <v>188</v>
      </c>
      <c r="BJ218" s="31" t="s">
        <v>366</v>
      </c>
      <c r="BK218" s="57">
        <v>-31.33494</v>
      </c>
      <c r="BL218" s="57">
        <v>-71.022760000000005</v>
      </c>
      <c r="BM218" s="50" t="s">
        <v>83</v>
      </c>
      <c r="BN218" s="51" t="s">
        <v>1338</v>
      </c>
      <c r="BO218" s="52" t="s">
        <v>1344</v>
      </c>
    </row>
    <row r="219" spans="1:67" customFormat="1" ht="54" customHeight="1" x14ac:dyDescent="0.3">
      <c r="A219" s="28"/>
      <c r="B219" s="29" t="s">
        <v>1329</v>
      </c>
      <c r="C219" s="30" t="s">
        <v>62</v>
      </c>
      <c r="D219" s="31" t="s">
        <v>62</v>
      </c>
      <c r="E219" s="31" t="s">
        <v>62</v>
      </c>
      <c r="F219" s="31" t="s">
        <v>62</v>
      </c>
      <c r="G219" s="31" t="s">
        <v>62</v>
      </c>
      <c r="H219" s="31" t="s">
        <v>62</v>
      </c>
      <c r="I219" s="31" t="s">
        <v>62</v>
      </c>
      <c r="J219" s="31" t="s">
        <v>61</v>
      </c>
      <c r="K219" s="31" t="s">
        <v>62</v>
      </c>
      <c r="L219" s="31" t="s">
        <v>62</v>
      </c>
      <c r="M219" s="53" t="s">
        <v>62</v>
      </c>
      <c r="N219" s="31" t="s">
        <v>62</v>
      </c>
      <c r="O219" s="33" t="str">
        <f>VLOOKUP(B219,[1]PPTO!$I$6:$Q$103,8,0)</f>
        <v>SI</v>
      </c>
      <c r="P219" s="33" t="str">
        <f>VLOOKUP(B219,[1]PPTO!$I$6:$R$114,10,0)</f>
        <v>SI</v>
      </c>
      <c r="Q219" s="30" t="s">
        <v>63</v>
      </c>
      <c r="R219" s="31" t="s">
        <v>64</v>
      </c>
      <c r="S219" s="31" t="s">
        <v>65</v>
      </c>
      <c r="T219" s="31" t="s">
        <v>1330</v>
      </c>
      <c r="U219" s="45" t="s">
        <v>1331</v>
      </c>
      <c r="V219" s="33" t="s">
        <v>63</v>
      </c>
      <c r="W219" s="35" t="s">
        <v>1345</v>
      </c>
      <c r="X219" s="32" t="s">
        <v>70</v>
      </c>
      <c r="Y219" s="32" t="s">
        <v>508</v>
      </c>
      <c r="Z219" s="32" t="s">
        <v>1346</v>
      </c>
      <c r="AA219" s="36">
        <v>259</v>
      </c>
      <c r="AB219" s="54"/>
      <c r="AC219" s="55"/>
      <c r="AD219" s="40"/>
      <c r="AE219" s="40"/>
      <c r="AF219" s="40"/>
      <c r="AG219" s="40"/>
      <c r="AH219" s="40"/>
      <c r="AI219" s="40"/>
      <c r="AJ219" s="40"/>
      <c r="AK219" s="42"/>
      <c r="AL219" s="40"/>
      <c r="AM219" s="40"/>
      <c r="AN219" s="40"/>
      <c r="AO219" s="40"/>
      <c r="AP219" s="40"/>
      <c r="AQ219" s="40"/>
      <c r="AR219" s="40"/>
      <c r="AS219" s="40"/>
      <c r="AT219" s="40"/>
      <c r="AU219" s="40"/>
      <c r="AV219" s="40"/>
      <c r="AW219" s="40"/>
      <c r="AX219" s="40"/>
      <c r="AY219" s="40"/>
      <c r="AZ219" s="43"/>
      <c r="BA219" s="44" t="s">
        <v>73</v>
      </c>
      <c r="BB219" s="45" t="s">
        <v>1155</v>
      </c>
      <c r="BC219" s="46" t="s">
        <v>136</v>
      </c>
      <c r="BD219" s="31" t="s">
        <v>77</v>
      </c>
      <c r="BE219" s="31" t="s">
        <v>77</v>
      </c>
      <c r="BF219" s="47" t="s">
        <v>1347</v>
      </c>
      <c r="BG219" s="46" t="s">
        <v>221</v>
      </c>
      <c r="BH219" s="46" t="s">
        <v>150</v>
      </c>
      <c r="BI219" s="31" t="s">
        <v>188</v>
      </c>
      <c r="BJ219" s="31" t="s">
        <v>366</v>
      </c>
      <c r="BK219" s="57">
        <v>-31.280609999999999</v>
      </c>
      <c r="BL219" s="57">
        <v>-71.125799999999998</v>
      </c>
      <c r="BM219" s="50" t="s">
        <v>83</v>
      </c>
      <c r="BN219" s="51" t="s">
        <v>1338</v>
      </c>
      <c r="BO219" s="52" t="s">
        <v>1348</v>
      </c>
    </row>
    <row r="220" spans="1:67" customFormat="1" ht="54" customHeight="1" x14ac:dyDescent="0.3">
      <c r="A220" s="28" t="str">
        <f>P220</f>
        <v>SI</v>
      </c>
      <c r="B220" s="29" t="s">
        <v>1349</v>
      </c>
      <c r="C220" s="30"/>
      <c r="D220" s="31"/>
      <c r="E220" s="31"/>
      <c r="F220" s="31"/>
      <c r="G220" s="31"/>
      <c r="H220" s="31"/>
      <c r="I220" s="31"/>
      <c r="J220" s="31"/>
      <c r="K220" s="31" t="s">
        <v>61</v>
      </c>
      <c r="L220" s="31" t="s">
        <v>61</v>
      </c>
      <c r="M220" s="53" t="s">
        <v>62</v>
      </c>
      <c r="N220" s="31" t="s">
        <v>62</v>
      </c>
      <c r="O220" s="33" t="str">
        <f>VLOOKUP(B220,[1]PPTO!$I$6:$Q$103,8,0)</f>
        <v>SI</v>
      </c>
      <c r="P220" s="33" t="str">
        <f>VLOOKUP(B220,[1]PPTO!$I$6:$R$114,10,0)</f>
        <v>SI</v>
      </c>
      <c r="Q220" s="30" t="s">
        <v>91</v>
      </c>
      <c r="R220" s="31" t="s">
        <v>64</v>
      </c>
      <c r="S220" s="31" t="s">
        <v>106</v>
      </c>
      <c r="T220" s="31" t="s">
        <v>1350</v>
      </c>
      <c r="U220" s="34" t="s">
        <v>1351</v>
      </c>
      <c r="V220" s="33" t="s">
        <v>91</v>
      </c>
      <c r="W220" s="35" t="s">
        <v>1352</v>
      </c>
      <c r="X220" s="32" t="s">
        <v>69</v>
      </c>
      <c r="Y220" s="32" t="s">
        <v>1353</v>
      </c>
      <c r="Z220" s="32" t="s">
        <v>1354</v>
      </c>
      <c r="AA220" s="36">
        <v>1262</v>
      </c>
      <c r="AB220" s="54"/>
      <c r="AC220" s="55"/>
      <c r="AD220" s="40"/>
      <c r="AE220" s="40"/>
      <c r="AF220" s="40"/>
      <c r="AG220" s="40"/>
      <c r="AH220" s="40"/>
      <c r="AI220" s="40"/>
      <c r="AJ220" s="40"/>
      <c r="AK220" s="42"/>
      <c r="AL220" s="40"/>
      <c r="AM220" s="40"/>
      <c r="AN220" s="40"/>
      <c r="AO220" s="40"/>
      <c r="AP220" s="40"/>
      <c r="AQ220" s="40"/>
      <c r="AR220" s="40"/>
      <c r="AS220" s="40"/>
      <c r="AT220" s="40"/>
      <c r="AU220" s="40"/>
      <c r="AV220" s="40"/>
      <c r="AW220" s="40"/>
      <c r="AX220" s="40"/>
      <c r="AY220" s="40"/>
      <c r="AZ220" s="43"/>
      <c r="BA220" s="44" t="s">
        <v>73</v>
      </c>
      <c r="BB220" s="45" t="s">
        <v>1155</v>
      </c>
      <c r="BC220" s="46" t="s">
        <v>136</v>
      </c>
      <c r="BD220" s="31" t="s">
        <v>77</v>
      </c>
      <c r="BE220" s="31" t="s">
        <v>77</v>
      </c>
      <c r="BF220" s="47" t="s">
        <v>1355</v>
      </c>
      <c r="BG220" s="46" t="s">
        <v>550</v>
      </c>
      <c r="BH220" s="46" t="s">
        <v>166</v>
      </c>
      <c r="BI220" s="31" t="s">
        <v>117</v>
      </c>
      <c r="BJ220" s="31" t="s">
        <v>179</v>
      </c>
      <c r="BK220" s="57">
        <v>-28.112649999999999</v>
      </c>
      <c r="BL220" s="57">
        <v>-70.931129999999996</v>
      </c>
      <c r="BM220" s="50" t="s">
        <v>83</v>
      </c>
      <c r="BN220" s="51" t="s">
        <v>1356</v>
      </c>
      <c r="BO220" s="52" t="s">
        <v>1357</v>
      </c>
    </row>
    <row r="221" spans="1:67" customFormat="1" ht="54" customHeight="1" x14ac:dyDescent="0.3">
      <c r="A221" s="28" t="str">
        <f>P221</f>
        <v>SI</v>
      </c>
      <c r="B221" s="29" t="s">
        <v>1358</v>
      </c>
      <c r="C221" s="30" t="s">
        <v>61</v>
      </c>
      <c r="D221" s="31" t="s">
        <v>61</v>
      </c>
      <c r="E221" s="31" t="s">
        <v>61</v>
      </c>
      <c r="F221" s="31" t="s">
        <v>61</v>
      </c>
      <c r="G221" s="31" t="s">
        <v>61</v>
      </c>
      <c r="H221" s="31" t="s">
        <v>61</v>
      </c>
      <c r="I221" s="31" t="s">
        <v>61</v>
      </c>
      <c r="J221" s="31" t="s">
        <v>61</v>
      </c>
      <c r="K221" s="31" t="s">
        <v>62</v>
      </c>
      <c r="L221" s="31" t="s">
        <v>62</v>
      </c>
      <c r="M221" s="53" t="s">
        <v>62</v>
      </c>
      <c r="N221" s="31" t="s">
        <v>62</v>
      </c>
      <c r="O221" s="33" t="str">
        <f>VLOOKUP(B221,[1]PPTO!$I$6:$Q$103,8,0)</f>
        <v>SI</v>
      </c>
      <c r="P221" s="33" t="str">
        <f>VLOOKUP(B221,[1]PPTO!$I$6:$R$114,10,0)</f>
        <v>SI</v>
      </c>
      <c r="Q221" s="30" t="s">
        <v>63</v>
      </c>
      <c r="R221" s="31" t="s">
        <v>64</v>
      </c>
      <c r="S221" s="31" t="s">
        <v>65</v>
      </c>
      <c r="T221" s="31" t="s">
        <v>1359</v>
      </c>
      <c r="U221" s="34" t="s">
        <v>1360</v>
      </c>
      <c r="V221" s="33" t="s">
        <v>63</v>
      </c>
      <c r="W221" s="35" t="s">
        <v>1361</v>
      </c>
      <c r="X221" s="32" t="s">
        <v>70</v>
      </c>
      <c r="Y221" s="32"/>
      <c r="Z221" s="32" t="s">
        <v>70</v>
      </c>
      <c r="AA221" s="36">
        <v>5530</v>
      </c>
      <c r="AB221" s="54"/>
      <c r="AC221" s="55"/>
      <c r="AD221" s="40"/>
      <c r="AE221" s="40"/>
      <c r="AF221" s="40"/>
      <c r="AG221" s="40"/>
      <c r="AH221" s="40"/>
      <c r="AI221" s="40"/>
      <c r="AJ221" s="40"/>
      <c r="AK221" s="42"/>
      <c r="AL221" s="40"/>
      <c r="AM221" s="40"/>
      <c r="AN221" s="40"/>
      <c r="AO221" s="40"/>
      <c r="AP221" s="40"/>
      <c r="AQ221" s="40"/>
      <c r="AR221" s="40"/>
      <c r="AS221" s="40"/>
      <c r="AT221" s="40"/>
      <c r="AU221" s="40"/>
      <c r="AV221" s="40"/>
      <c r="AW221" s="40"/>
      <c r="AX221" s="40"/>
      <c r="AY221" s="40"/>
      <c r="AZ221" s="43"/>
      <c r="BA221" s="44" t="s">
        <v>221</v>
      </c>
      <c r="BB221" s="45" t="s">
        <v>221</v>
      </c>
      <c r="BC221" s="46" t="s">
        <v>113</v>
      </c>
      <c r="BD221" s="31" t="s">
        <v>77</v>
      </c>
      <c r="BE221" s="31" t="s">
        <v>1034</v>
      </c>
      <c r="BF221" s="47" t="s">
        <v>1362</v>
      </c>
      <c r="BG221" s="46" t="s">
        <v>221</v>
      </c>
      <c r="BH221" s="46" t="s">
        <v>754</v>
      </c>
      <c r="BI221" s="31" t="s">
        <v>294</v>
      </c>
      <c r="BJ221" s="31" t="s">
        <v>1363</v>
      </c>
      <c r="BK221" s="57">
        <v>-33.822580000000002</v>
      </c>
      <c r="BL221" s="57">
        <v>-70.878680000000003</v>
      </c>
      <c r="BM221" s="50" t="s">
        <v>83</v>
      </c>
      <c r="BN221" s="51" t="s">
        <v>1364</v>
      </c>
      <c r="BO221" s="52" t="s">
        <v>1365</v>
      </c>
    </row>
    <row r="222" spans="1:67" customFormat="1" ht="71.25" customHeight="1" x14ac:dyDescent="0.3">
      <c r="A222" s="28"/>
      <c r="B222" s="29" t="s">
        <v>1358</v>
      </c>
      <c r="C222" s="30" t="s">
        <v>61</v>
      </c>
      <c r="D222" s="31" t="s">
        <v>61</v>
      </c>
      <c r="E222" s="31" t="s">
        <v>61</v>
      </c>
      <c r="F222" s="31" t="s">
        <v>61</v>
      </c>
      <c r="G222" s="31" t="s">
        <v>61</v>
      </c>
      <c r="H222" s="31" t="s">
        <v>61</v>
      </c>
      <c r="I222" s="31" t="s">
        <v>61</v>
      </c>
      <c r="J222" s="31" t="s">
        <v>61</v>
      </c>
      <c r="K222" s="31" t="s">
        <v>62</v>
      </c>
      <c r="L222" s="31" t="s">
        <v>62</v>
      </c>
      <c r="M222" s="53" t="s">
        <v>62</v>
      </c>
      <c r="N222" s="31" t="s">
        <v>62</v>
      </c>
      <c r="O222" s="33" t="str">
        <f>VLOOKUP(B222,[1]PPTO!$I$6:$Q$103,8,0)</f>
        <v>SI</v>
      </c>
      <c r="P222" s="33" t="str">
        <f>VLOOKUP(B222,[1]PPTO!$I$6:$R$114,10,0)</f>
        <v>SI</v>
      </c>
      <c r="Q222" s="30" t="s">
        <v>63</v>
      </c>
      <c r="R222" s="31" t="s">
        <v>64</v>
      </c>
      <c r="S222" s="31" t="s">
        <v>65</v>
      </c>
      <c r="T222" s="31" t="s">
        <v>1359</v>
      </c>
      <c r="U222" s="34" t="s">
        <v>1366</v>
      </c>
      <c r="V222" s="33" t="s">
        <v>63</v>
      </c>
      <c r="W222" s="35" t="s">
        <v>1367</v>
      </c>
      <c r="X222" s="32" t="s">
        <v>70</v>
      </c>
      <c r="Y222" s="32"/>
      <c r="Z222" s="32" t="s">
        <v>70</v>
      </c>
      <c r="AA222" s="36">
        <v>57000</v>
      </c>
      <c r="AB222" s="54" t="s">
        <v>1368</v>
      </c>
      <c r="AC222" s="55"/>
      <c r="AD222" s="40">
        <v>17.2</v>
      </c>
      <c r="AE222" s="40"/>
      <c r="AF222" s="40"/>
      <c r="AG222" s="40"/>
      <c r="AH222" s="40"/>
      <c r="AI222" s="40">
        <v>1.18</v>
      </c>
      <c r="AJ222" s="40"/>
      <c r="AK222" s="42"/>
      <c r="AL222" s="40"/>
      <c r="AM222" s="40"/>
      <c r="AN222" s="40"/>
      <c r="AO222" s="40"/>
      <c r="AP222" s="40"/>
      <c r="AQ222" s="40"/>
      <c r="AR222" s="40"/>
      <c r="AS222" s="40"/>
      <c r="AT222" s="40"/>
      <c r="AU222" s="40"/>
      <c r="AV222" s="40"/>
      <c r="AW222" s="40"/>
      <c r="AX222" s="40"/>
      <c r="AY222" s="40"/>
      <c r="AZ222" s="43"/>
      <c r="BA222" s="44" t="s">
        <v>759</v>
      </c>
      <c r="BB222" s="45" t="s">
        <v>1369</v>
      </c>
      <c r="BC222" s="46" t="s">
        <v>75</v>
      </c>
      <c r="BD222" s="31" t="s">
        <v>77</v>
      </c>
      <c r="BE222" s="31" t="s">
        <v>77</v>
      </c>
      <c r="BF222" s="47" t="s">
        <v>1370</v>
      </c>
      <c r="BG222" s="46" t="s">
        <v>550</v>
      </c>
      <c r="BH222" s="46" t="s">
        <v>178</v>
      </c>
      <c r="BI222" s="31" t="s">
        <v>117</v>
      </c>
      <c r="BJ222" s="31" t="s">
        <v>118</v>
      </c>
      <c r="BK222" s="57">
        <v>-26.787009999999999</v>
      </c>
      <c r="BL222" s="57">
        <v>-70.592240000000004</v>
      </c>
      <c r="BM222" s="50" t="s">
        <v>83</v>
      </c>
      <c r="BN222" s="51" t="s">
        <v>1364</v>
      </c>
      <c r="BO222" s="52" t="s">
        <v>1371</v>
      </c>
    </row>
    <row r="223" spans="1:67" customFormat="1" ht="63.75" customHeight="1" x14ac:dyDescent="0.3">
      <c r="A223" s="28" t="str">
        <f>P223</f>
        <v>SI</v>
      </c>
      <c r="B223" s="29" t="s">
        <v>1372</v>
      </c>
      <c r="C223" s="30" t="s">
        <v>61</v>
      </c>
      <c r="D223" s="31" t="s">
        <v>61</v>
      </c>
      <c r="E223" s="31" t="s">
        <v>61</v>
      </c>
      <c r="F223" s="31" t="s">
        <v>61</v>
      </c>
      <c r="G223" s="31" t="s">
        <v>61</v>
      </c>
      <c r="H223" s="31" t="s">
        <v>61</v>
      </c>
      <c r="I223" s="31" t="s">
        <v>61</v>
      </c>
      <c r="J223" s="31" t="s">
        <v>61</v>
      </c>
      <c r="K223" s="31" t="s">
        <v>61</v>
      </c>
      <c r="L223" s="31" t="s">
        <v>61</v>
      </c>
      <c r="M223" s="31" t="s">
        <v>61</v>
      </c>
      <c r="N223" s="31" t="s">
        <v>61</v>
      </c>
      <c r="O223" s="33" t="s">
        <v>61</v>
      </c>
      <c r="P223" s="33" t="str">
        <f>VLOOKUP(B223,[1]PPTO!$I$6:$R$114,10,0)</f>
        <v>SI</v>
      </c>
      <c r="Q223" s="30" t="s">
        <v>91</v>
      </c>
      <c r="R223" s="31" t="s">
        <v>64</v>
      </c>
      <c r="S223" s="31" t="s">
        <v>106</v>
      </c>
      <c r="T223" s="31" t="s">
        <v>1373</v>
      </c>
      <c r="U223" s="34" t="s">
        <v>1374</v>
      </c>
      <c r="V223" s="33" t="s">
        <v>91</v>
      </c>
      <c r="W223" s="35" t="s">
        <v>1375</v>
      </c>
      <c r="X223" s="32" t="s">
        <v>69</v>
      </c>
      <c r="Y223" s="32" t="s">
        <v>70</v>
      </c>
      <c r="Z223" s="32" t="s">
        <v>412</v>
      </c>
      <c r="AA223" s="36">
        <v>10056</v>
      </c>
      <c r="AB223" s="54" t="s">
        <v>1376</v>
      </c>
      <c r="AC223" s="55"/>
      <c r="AD223" s="40"/>
      <c r="AE223" s="40"/>
      <c r="AF223" s="40"/>
      <c r="AG223" s="40"/>
      <c r="AH223" s="40"/>
      <c r="AI223" s="40"/>
      <c r="AJ223" s="40"/>
      <c r="AK223" s="42"/>
      <c r="AL223" s="40"/>
      <c r="AM223" s="40"/>
      <c r="AN223" s="40"/>
      <c r="AO223" s="40"/>
      <c r="AP223" s="40"/>
      <c r="AQ223" s="40"/>
      <c r="AR223" s="40"/>
      <c r="AS223" s="40"/>
      <c r="AT223" s="40"/>
      <c r="AU223" s="40"/>
      <c r="AV223" s="40"/>
      <c r="AW223" s="40"/>
      <c r="AX223" s="40"/>
      <c r="AY223" s="40"/>
      <c r="AZ223" s="43"/>
      <c r="BA223" s="44" t="s">
        <v>759</v>
      </c>
      <c r="BB223" s="45"/>
      <c r="BC223" s="31" t="s">
        <v>75</v>
      </c>
      <c r="BD223" s="31" t="s">
        <v>77</v>
      </c>
      <c r="BE223" s="31" t="s">
        <v>76</v>
      </c>
      <c r="BF223" s="47" t="s">
        <v>1377</v>
      </c>
      <c r="BG223" s="46"/>
      <c r="BH223" s="46" t="s">
        <v>139</v>
      </c>
      <c r="BI223" s="31" t="s">
        <v>117</v>
      </c>
      <c r="BJ223" s="31" t="s">
        <v>179</v>
      </c>
      <c r="BK223" s="57">
        <v>-28.973680000000002</v>
      </c>
      <c r="BL223" s="57">
        <v>-70.89264</v>
      </c>
      <c r="BM223" s="50" t="s">
        <v>83</v>
      </c>
      <c r="BN223" s="51" t="s">
        <v>1378</v>
      </c>
      <c r="BO223" s="52" t="s">
        <v>1379</v>
      </c>
    </row>
    <row r="224" spans="1:67" customFormat="1" ht="54" customHeight="1" x14ac:dyDescent="0.3">
      <c r="A224" s="28" t="str">
        <f>P224</f>
        <v>SI</v>
      </c>
      <c r="B224" s="29" t="s">
        <v>1380</v>
      </c>
      <c r="C224" s="30"/>
      <c r="D224" s="31"/>
      <c r="E224" s="31"/>
      <c r="F224" s="31"/>
      <c r="G224" s="31"/>
      <c r="H224" s="31"/>
      <c r="I224" s="31"/>
      <c r="J224" s="31"/>
      <c r="K224" s="31" t="s">
        <v>105</v>
      </c>
      <c r="L224" s="31" t="s">
        <v>62</v>
      </c>
      <c r="M224" s="31" t="s">
        <v>62</v>
      </c>
      <c r="N224" s="31" t="s">
        <v>62</v>
      </c>
      <c r="O224" s="33" t="str">
        <f>VLOOKUP(B224,[1]PPTO!$I$6:$Q$103,8,0)</f>
        <v>SI</v>
      </c>
      <c r="P224" s="33" t="str">
        <f>VLOOKUP(B224,[1]PPTO!$I$6:$R$114,10,0)</f>
        <v>SI</v>
      </c>
      <c r="Q224" s="30" t="s">
        <v>91</v>
      </c>
      <c r="R224" s="31" t="s">
        <v>64</v>
      </c>
      <c r="S224" s="31" t="s">
        <v>106</v>
      </c>
      <c r="T224" s="31" t="s">
        <v>1381</v>
      </c>
      <c r="U224" s="34" t="s">
        <v>1382</v>
      </c>
      <c r="V224" s="33" t="s">
        <v>91</v>
      </c>
      <c r="W224" s="35" t="s">
        <v>1383</v>
      </c>
      <c r="X224" s="32" t="s">
        <v>70</v>
      </c>
      <c r="Y224" s="32" t="s">
        <v>1322</v>
      </c>
      <c r="Z224" s="32" t="s">
        <v>1384</v>
      </c>
      <c r="AA224" s="36">
        <v>3250</v>
      </c>
      <c r="AB224" s="54"/>
      <c r="AC224" s="55"/>
      <c r="AD224" s="40"/>
      <c r="AE224" s="40">
        <v>0.13400000000000001</v>
      </c>
      <c r="AF224" s="40"/>
      <c r="AG224" s="40"/>
      <c r="AH224" s="40"/>
      <c r="AI224" s="40">
        <v>0.51</v>
      </c>
      <c r="AJ224" s="40"/>
      <c r="AK224" s="42"/>
      <c r="AL224" s="40"/>
      <c r="AM224" s="40"/>
      <c r="AN224" s="40"/>
      <c r="AO224" s="40"/>
      <c r="AP224" s="40"/>
      <c r="AQ224" s="40"/>
      <c r="AR224" s="40"/>
      <c r="AS224" s="40"/>
      <c r="AT224" s="40"/>
      <c r="AU224" s="40"/>
      <c r="AV224" s="40"/>
      <c r="AW224" s="40"/>
      <c r="AX224" s="40"/>
      <c r="AY224" s="40"/>
      <c r="AZ224" s="43"/>
      <c r="BA224" s="44" t="s">
        <v>124</v>
      </c>
      <c r="BB224" s="45" t="s">
        <v>1218</v>
      </c>
      <c r="BC224" s="46" t="s">
        <v>136</v>
      </c>
      <c r="BD224" s="31" t="s">
        <v>77</v>
      </c>
      <c r="BE224" s="31" t="s">
        <v>77</v>
      </c>
      <c r="BF224" s="47" t="s">
        <v>1385</v>
      </c>
      <c r="BG224" s="46" t="s">
        <v>1386</v>
      </c>
      <c r="BH224" s="46" t="s">
        <v>166</v>
      </c>
      <c r="BI224" s="31" t="s">
        <v>117</v>
      </c>
      <c r="BJ224" s="31" t="s">
        <v>118</v>
      </c>
      <c r="BK224" s="57">
        <v>-27.69135</v>
      </c>
      <c r="BL224" s="57">
        <v>-69.340559999999996</v>
      </c>
      <c r="BM224" s="50" t="s">
        <v>83</v>
      </c>
      <c r="BN224" s="51" t="s">
        <v>1378</v>
      </c>
      <c r="BO224" s="52" t="s">
        <v>1387</v>
      </c>
    </row>
    <row r="225" spans="1:95" customFormat="1" ht="54" customHeight="1" x14ac:dyDescent="0.3">
      <c r="A225" s="28"/>
      <c r="B225" s="29" t="s">
        <v>1380</v>
      </c>
      <c r="C225" s="30"/>
      <c r="D225" s="31"/>
      <c r="E225" s="31"/>
      <c r="F225" s="31"/>
      <c r="G225" s="31"/>
      <c r="H225" s="31"/>
      <c r="I225" s="31"/>
      <c r="J225" s="31"/>
      <c r="K225" s="31" t="s">
        <v>105</v>
      </c>
      <c r="L225" s="31" t="s">
        <v>62</v>
      </c>
      <c r="M225" s="31" t="s">
        <v>62</v>
      </c>
      <c r="N225" s="31" t="s">
        <v>62</v>
      </c>
      <c r="O225" s="33" t="str">
        <f>VLOOKUP(B225,[1]PPTO!$I$6:$Q$103,8,0)</f>
        <v>SI</v>
      </c>
      <c r="P225" s="33" t="str">
        <f>VLOOKUP(B225,[1]PPTO!$I$6:$R$114,10,0)</f>
        <v>SI</v>
      </c>
      <c r="Q225" s="30" t="s">
        <v>91</v>
      </c>
      <c r="R225" s="31" t="s">
        <v>64</v>
      </c>
      <c r="S225" s="31" t="s">
        <v>106</v>
      </c>
      <c r="T225" s="31" t="s">
        <v>1381</v>
      </c>
      <c r="U225" s="34" t="s">
        <v>1382</v>
      </c>
      <c r="V225" s="33" t="s">
        <v>91</v>
      </c>
      <c r="W225" s="35" t="s">
        <v>1388</v>
      </c>
      <c r="X225" s="32" t="s">
        <v>69</v>
      </c>
      <c r="Y225" s="32" t="s">
        <v>70</v>
      </c>
      <c r="Z225" s="32" t="s">
        <v>412</v>
      </c>
      <c r="AA225" s="36">
        <v>1445</v>
      </c>
      <c r="AB225" s="54" t="s">
        <v>1389</v>
      </c>
      <c r="AC225" s="55"/>
      <c r="AD225" s="40"/>
      <c r="AE225" s="40"/>
      <c r="AF225" s="40"/>
      <c r="AG225" s="40"/>
      <c r="AH225" s="40"/>
      <c r="AI225" s="40"/>
      <c r="AJ225" s="40"/>
      <c r="AK225" s="42"/>
      <c r="AL225" s="40"/>
      <c r="AM225" s="40"/>
      <c r="AN225" s="40"/>
      <c r="AO225" s="40"/>
      <c r="AP225" s="40"/>
      <c r="AQ225" s="40"/>
      <c r="AR225" s="40"/>
      <c r="AS225" s="40"/>
      <c r="AT225" s="40"/>
      <c r="AU225" s="40"/>
      <c r="AV225" s="40"/>
      <c r="AW225" s="40"/>
      <c r="AX225" s="40"/>
      <c r="AY225" s="40"/>
      <c r="AZ225" s="43"/>
      <c r="BA225" s="44" t="s">
        <v>73</v>
      </c>
      <c r="BB225" s="45" t="s">
        <v>1390</v>
      </c>
      <c r="BC225" s="46" t="s">
        <v>136</v>
      </c>
      <c r="BD225" s="31" t="s">
        <v>77</v>
      </c>
      <c r="BE225" s="31" t="s">
        <v>77</v>
      </c>
      <c r="BF225" s="47" t="s">
        <v>1391</v>
      </c>
      <c r="BG225" s="46" t="s">
        <v>177</v>
      </c>
      <c r="BH225" s="46" t="s">
        <v>166</v>
      </c>
      <c r="BI225" s="31" t="s">
        <v>117</v>
      </c>
      <c r="BJ225" s="31" t="s">
        <v>118</v>
      </c>
      <c r="BK225" s="57">
        <v>-26.798089999999998</v>
      </c>
      <c r="BL225" s="57">
        <v>-70.155820000000006</v>
      </c>
      <c r="BM225" s="50" t="s">
        <v>83</v>
      </c>
      <c r="BN225" s="51" t="s">
        <v>1378</v>
      </c>
      <c r="BO225" s="52" t="s">
        <v>1392</v>
      </c>
    </row>
    <row r="226" spans="1:95" customFormat="1" ht="54" customHeight="1" x14ac:dyDescent="0.3">
      <c r="A226" s="28"/>
      <c r="B226" s="29" t="s">
        <v>1380</v>
      </c>
      <c r="C226" s="30"/>
      <c r="D226" s="31"/>
      <c r="E226" s="31"/>
      <c r="F226" s="31"/>
      <c r="G226" s="31"/>
      <c r="H226" s="31"/>
      <c r="I226" s="31"/>
      <c r="J226" s="31"/>
      <c r="K226" s="31" t="s">
        <v>105</v>
      </c>
      <c r="L226" s="31" t="s">
        <v>62</v>
      </c>
      <c r="M226" s="53" t="s">
        <v>62</v>
      </c>
      <c r="N226" s="31" t="s">
        <v>62</v>
      </c>
      <c r="O226" s="33" t="str">
        <f>VLOOKUP(B226,[1]PPTO!$I$6:$Q$103,8,0)</f>
        <v>SI</v>
      </c>
      <c r="P226" s="33" t="str">
        <f>VLOOKUP(B226,[1]PPTO!$I$6:$R$114,10,0)</f>
        <v>SI</v>
      </c>
      <c r="Q226" s="30" t="s">
        <v>91</v>
      </c>
      <c r="R226" s="31" t="s">
        <v>64</v>
      </c>
      <c r="S226" s="31" t="s">
        <v>106</v>
      </c>
      <c r="T226" s="31" t="s">
        <v>1381</v>
      </c>
      <c r="U226" s="34" t="s">
        <v>1382</v>
      </c>
      <c r="V226" s="33" t="s">
        <v>91</v>
      </c>
      <c r="W226" s="35" t="s">
        <v>1393</v>
      </c>
      <c r="X226" s="32" t="s">
        <v>69</v>
      </c>
      <c r="Y226" s="32" t="s">
        <v>322</v>
      </c>
      <c r="Z226" s="32" t="s">
        <v>323</v>
      </c>
      <c r="AA226" s="36">
        <v>1200</v>
      </c>
      <c r="AB226" s="54"/>
      <c r="AC226" s="55"/>
      <c r="AD226" s="40"/>
      <c r="AE226" s="40"/>
      <c r="AF226" s="40"/>
      <c r="AG226" s="40"/>
      <c r="AH226" s="40"/>
      <c r="AI226" s="40"/>
      <c r="AJ226" s="40"/>
      <c r="AK226" s="42"/>
      <c r="AL226" s="40"/>
      <c r="AM226" s="40"/>
      <c r="AN226" s="40"/>
      <c r="AO226" s="40"/>
      <c r="AP226" s="40"/>
      <c r="AQ226" s="40"/>
      <c r="AR226" s="40"/>
      <c r="AS226" s="40"/>
      <c r="AT226" s="40"/>
      <c r="AU226" s="40"/>
      <c r="AV226" s="40"/>
      <c r="AW226" s="40"/>
      <c r="AX226" s="40"/>
      <c r="AY226" s="40"/>
      <c r="AZ226" s="43"/>
      <c r="BA226" s="44" t="s">
        <v>124</v>
      </c>
      <c r="BB226" s="45" t="s">
        <v>1218</v>
      </c>
      <c r="BC226" s="46" t="s">
        <v>136</v>
      </c>
      <c r="BD226" s="31" t="s">
        <v>77</v>
      </c>
      <c r="BE226" s="31" t="s">
        <v>77</v>
      </c>
      <c r="BF226" s="47" t="s">
        <v>1394</v>
      </c>
      <c r="BG226" s="46" t="s">
        <v>1395</v>
      </c>
      <c r="BH226" s="46" t="s">
        <v>613</v>
      </c>
      <c r="BI226" s="31" t="s">
        <v>188</v>
      </c>
      <c r="BJ226" s="31" t="s">
        <v>1396</v>
      </c>
      <c r="BK226" s="57">
        <v>-31.370999999999999</v>
      </c>
      <c r="BL226" s="57">
        <v>-70.691999999999993</v>
      </c>
      <c r="BM226" s="50" t="s">
        <v>83</v>
      </c>
      <c r="BN226" s="51" t="s">
        <v>1378</v>
      </c>
      <c r="BO226" s="52" t="s">
        <v>1397</v>
      </c>
    </row>
    <row r="227" spans="1:95" customFormat="1" ht="120" x14ac:dyDescent="0.3">
      <c r="A227" s="28" t="s">
        <v>62</v>
      </c>
      <c r="B227" s="29" t="s">
        <v>1398</v>
      </c>
      <c r="C227" s="30"/>
      <c r="D227" s="31"/>
      <c r="E227" s="31"/>
      <c r="F227" s="31"/>
      <c r="G227" s="31"/>
      <c r="H227" s="31"/>
      <c r="I227" s="31"/>
      <c r="J227" s="31"/>
      <c r="K227" s="31"/>
      <c r="L227" s="31"/>
      <c r="M227" s="31"/>
      <c r="N227" s="31" t="s">
        <v>62</v>
      </c>
      <c r="O227" s="33" t="s">
        <v>62</v>
      </c>
      <c r="P227" s="33" t="str">
        <f>VLOOKUP(B227,[1]PPTO!$I$6:$R$114,10,0)</f>
        <v>SI</v>
      </c>
      <c r="Q227" s="30" t="s">
        <v>91</v>
      </c>
      <c r="R227" s="31" t="s">
        <v>64</v>
      </c>
      <c r="S227" s="31" t="s">
        <v>106</v>
      </c>
      <c r="T227" s="31" t="s">
        <v>1399</v>
      </c>
      <c r="U227" s="76" t="s">
        <v>1400</v>
      </c>
      <c r="V227" s="33" t="s">
        <v>91</v>
      </c>
      <c r="W227" s="35" t="s">
        <v>1401</v>
      </c>
      <c r="X227" s="32" t="s">
        <v>69</v>
      </c>
      <c r="Y227" s="32" t="s">
        <v>1402</v>
      </c>
      <c r="Z227" s="32" t="s">
        <v>1403</v>
      </c>
      <c r="AA227" s="36">
        <v>4147</v>
      </c>
      <c r="AB227" s="54"/>
      <c r="AC227" s="55"/>
      <c r="AD227" s="40"/>
      <c r="AE227" s="40">
        <v>0.57999999999999996</v>
      </c>
      <c r="AF227" s="40"/>
      <c r="AG227" s="40"/>
      <c r="AH227" s="40"/>
      <c r="AI227" s="40">
        <v>0.14000000000000001</v>
      </c>
      <c r="AJ227" s="40"/>
      <c r="AK227" s="42"/>
      <c r="AL227" s="40"/>
      <c r="AM227" s="40"/>
      <c r="AN227" s="40"/>
      <c r="AO227" s="40"/>
      <c r="AP227" s="40"/>
      <c r="AQ227" s="40"/>
      <c r="AR227" s="40"/>
      <c r="AS227" s="40"/>
      <c r="AT227" s="40"/>
      <c r="AU227" s="40"/>
      <c r="AV227" s="40"/>
      <c r="AW227" s="40"/>
      <c r="AX227" s="40"/>
      <c r="AY227" s="40"/>
      <c r="AZ227" s="43"/>
      <c r="BA227" s="44" t="s">
        <v>73</v>
      </c>
      <c r="BB227" s="45"/>
      <c r="BC227" s="46" t="s">
        <v>75</v>
      </c>
      <c r="BD227" s="31" t="s">
        <v>77</v>
      </c>
      <c r="BE227" s="31" t="s">
        <v>77</v>
      </c>
      <c r="BF227" s="47" t="s">
        <v>1404</v>
      </c>
      <c r="BG227" s="46"/>
      <c r="BH227" s="46" t="s">
        <v>97</v>
      </c>
      <c r="BI227" s="31" t="s">
        <v>188</v>
      </c>
      <c r="BJ227" s="31" t="s">
        <v>325</v>
      </c>
      <c r="BK227" s="57">
        <v>-29.54928</v>
      </c>
      <c r="BL227" s="57">
        <v>-71.248779999999996</v>
      </c>
      <c r="BM227" s="50" t="s">
        <v>83</v>
      </c>
      <c r="BN227" s="51" t="s">
        <v>1405</v>
      </c>
      <c r="BO227" s="52" t="s">
        <v>1406</v>
      </c>
    </row>
    <row r="228" spans="1:95" customFormat="1" ht="54" customHeight="1" x14ac:dyDescent="0.3">
      <c r="A228" s="28"/>
      <c r="B228" s="29" t="s">
        <v>1398</v>
      </c>
      <c r="C228" s="30"/>
      <c r="D228" s="31"/>
      <c r="E228" s="31"/>
      <c r="F228" s="31"/>
      <c r="G228" s="31"/>
      <c r="H228" s="31"/>
      <c r="I228" s="31"/>
      <c r="J228" s="31"/>
      <c r="K228" s="31"/>
      <c r="L228" s="31"/>
      <c r="M228" s="31"/>
      <c r="N228" s="31" t="s">
        <v>62</v>
      </c>
      <c r="O228" s="33" t="s">
        <v>62</v>
      </c>
      <c r="P228" s="33" t="str">
        <f>VLOOKUP(B228,[1]PPTO!$I$6:$R$114,10,0)</f>
        <v>SI</v>
      </c>
      <c r="Q228" s="30" t="s">
        <v>91</v>
      </c>
      <c r="R228" s="31" t="s">
        <v>64</v>
      </c>
      <c r="S228" s="31" t="s">
        <v>106</v>
      </c>
      <c r="T228" s="31" t="s">
        <v>1399</v>
      </c>
      <c r="U228" s="76" t="s">
        <v>1400</v>
      </c>
      <c r="V228" s="33" t="s">
        <v>91</v>
      </c>
      <c r="W228" s="35" t="s">
        <v>1407</v>
      </c>
      <c r="X228" s="32" t="s">
        <v>70</v>
      </c>
      <c r="Y228" s="32" t="s">
        <v>132</v>
      </c>
      <c r="Z228" s="32" t="s">
        <v>218</v>
      </c>
      <c r="AA228" s="36"/>
      <c r="AB228" s="54"/>
      <c r="AC228" s="55"/>
      <c r="AD228" s="40"/>
      <c r="AE228" s="40"/>
      <c r="AF228" s="40"/>
      <c r="AG228" s="40"/>
      <c r="AH228" s="40"/>
      <c r="AI228" s="40"/>
      <c r="AJ228" s="40"/>
      <c r="AK228" s="42"/>
      <c r="AL228" s="40"/>
      <c r="AM228" s="40"/>
      <c r="AN228" s="40"/>
      <c r="AO228" s="40"/>
      <c r="AP228" s="40"/>
      <c r="AQ228" s="40"/>
      <c r="AR228" s="40"/>
      <c r="AS228" s="40"/>
      <c r="AT228" s="40"/>
      <c r="AU228" s="40"/>
      <c r="AV228" s="40"/>
      <c r="AW228" s="40"/>
      <c r="AX228" s="40"/>
      <c r="AY228" s="40"/>
      <c r="AZ228" s="43"/>
      <c r="BA228" s="44" t="s">
        <v>111</v>
      </c>
      <c r="BB228" s="45"/>
      <c r="BC228" s="31" t="s">
        <v>113</v>
      </c>
      <c r="BD228" s="31" t="s">
        <v>76</v>
      </c>
      <c r="BE228" s="31" t="s">
        <v>76</v>
      </c>
      <c r="BF228" s="47" t="s">
        <v>1408</v>
      </c>
      <c r="BG228" s="46" t="s">
        <v>1409</v>
      </c>
      <c r="BH228" s="46" t="s">
        <v>166</v>
      </c>
      <c r="BI228" s="31" t="s">
        <v>151</v>
      </c>
      <c r="BJ228" s="31" t="s">
        <v>152</v>
      </c>
      <c r="BK228" s="57">
        <v>-19.8</v>
      </c>
      <c r="BL228" s="57">
        <v>-68.8</v>
      </c>
      <c r="BM228" s="50" t="s">
        <v>83</v>
      </c>
      <c r="BN228" s="51" t="s">
        <v>1405</v>
      </c>
      <c r="BO228" s="52"/>
    </row>
    <row r="229" spans="1:95" customFormat="1" ht="89.25" customHeight="1" x14ac:dyDescent="0.3">
      <c r="A229" s="28" t="str">
        <f>P229</f>
        <v>SI</v>
      </c>
      <c r="B229" s="29" t="s">
        <v>1410</v>
      </c>
      <c r="C229" s="30"/>
      <c r="D229" s="31"/>
      <c r="E229" s="31"/>
      <c r="F229" s="31"/>
      <c r="G229" s="31"/>
      <c r="H229" s="31"/>
      <c r="I229" s="31"/>
      <c r="J229" s="31"/>
      <c r="K229" s="31"/>
      <c r="L229" s="31"/>
      <c r="M229" s="31" t="s">
        <v>61</v>
      </c>
      <c r="N229" s="31" t="s">
        <v>61</v>
      </c>
      <c r="O229" s="33" t="str">
        <f>VLOOKUP(B229,[1]PPTO!$I$6:$Q$103,8,0)</f>
        <v>NO</v>
      </c>
      <c r="P229" s="33" t="str">
        <f>VLOOKUP(B229,[1]PPTO!$I$6:$R$114,10,0)</f>
        <v>SI</v>
      </c>
      <c r="Q229" s="30" t="s">
        <v>91</v>
      </c>
      <c r="R229" s="31" t="str">
        <f>VLOOKUP(B229,[1]PPTO!$I$6:$T$103,12,0)</f>
        <v>Junior</v>
      </c>
      <c r="S229" s="31" t="s">
        <v>106</v>
      </c>
      <c r="T229" s="31" t="s">
        <v>1411</v>
      </c>
      <c r="U229" s="34" t="s">
        <v>1412</v>
      </c>
      <c r="V229" s="33" t="s">
        <v>91</v>
      </c>
      <c r="W229" s="35" t="s">
        <v>474</v>
      </c>
      <c r="X229" s="32" t="s">
        <v>69</v>
      </c>
      <c r="Y229" s="32" t="s">
        <v>110</v>
      </c>
      <c r="Z229" s="32" t="s">
        <v>71</v>
      </c>
      <c r="AA229" s="36">
        <v>5970</v>
      </c>
      <c r="AB229" s="54"/>
      <c r="AC229" s="55"/>
      <c r="AD229" s="39">
        <v>26000</v>
      </c>
      <c r="AE229" s="40">
        <v>1.39</v>
      </c>
      <c r="AF229" s="40"/>
      <c r="AG229" s="39">
        <v>13000</v>
      </c>
      <c r="AH229" s="40"/>
      <c r="AI229" s="40">
        <v>0.62</v>
      </c>
      <c r="AJ229" s="40"/>
      <c r="AK229" s="42"/>
      <c r="AL229" s="40"/>
      <c r="AM229" s="40"/>
      <c r="AN229" s="40"/>
      <c r="AO229" s="40"/>
      <c r="AP229" s="40"/>
      <c r="AQ229" s="40"/>
      <c r="AR229" s="40"/>
      <c r="AS229" s="40"/>
      <c r="AT229" s="40"/>
      <c r="AU229" s="40"/>
      <c r="AV229" s="40"/>
      <c r="AW229" s="40"/>
      <c r="AX229" s="40"/>
      <c r="AY229" s="40"/>
      <c r="AZ229" s="43"/>
      <c r="BA229" s="44" t="s">
        <v>135</v>
      </c>
      <c r="BB229" s="45"/>
      <c r="BC229" s="46" t="s">
        <v>75</v>
      </c>
      <c r="BD229" s="31" t="s">
        <v>77</v>
      </c>
      <c r="BE229" s="31" t="s">
        <v>77</v>
      </c>
      <c r="BF229" s="47" t="s">
        <v>1413</v>
      </c>
      <c r="BG229" s="46" t="s">
        <v>177</v>
      </c>
      <c r="BH229" s="46" t="s">
        <v>139</v>
      </c>
      <c r="BI229" s="31" t="s">
        <v>188</v>
      </c>
      <c r="BJ229" s="31" t="s">
        <v>535</v>
      </c>
      <c r="BK229" s="57">
        <v>-31.484919999999999</v>
      </c>
      <c r="BL229" s="57">
        <v>-70.972380000000001</v>
      </c>
      <c r="BM229" s="50" t="s">
        <v>83</v>
      </c>
      <c r="BN229" s="51" t="s">
        <v>1414</v>
      </c>
      <c r="BO229" s="52" t="s">
        <v>1415</v>
      </c>
    </row>
    <row r="230" spans="1:95" customFormat="1" ht="54" customHeight="1" x14ac:dyDescent="0.3">
      <c r="A230" s="28" t="str">
        <f>P230</f>
        <v>SI</v>
      </c>
      <c r="B230" s="29" t="s">
        <v>1416</v>
      </c>
      <c r="C230" s="30" t="s">
        <v>61</v>
      </c>
      <c r="D230" s="31" t="s">
        <v>61</v>
      </c>
      <c r="E230" s="31" t="s">
        <v>61</v>
      </c>
      <c r="F230" s="31" t="s">
        <v>61</v>
      </c>
      <c r="G230" s="31" t="s">
        <v>61</v>
      </c>
      <c r="H230" s="31" t="s">
        <v>61</v>
      </c>
      <c r="I230" s="31" t="s">
        <v>61</v>
      </c>
      <c r="J230" s="31" t="s">
        <v>62</v>
      </c>
      <c r="K230" s="31" t="s">
        <v>62</v>
      </c>
      <c r="L230" s="31" t="s">
        <v>62</v>
      </c>
      <c r="M230" s="31" t="s">
        <v>62</v>
      </c>
      <c r="N230" s="31" t="s">
        <v>62</v>
      </c>
      <c r="O230" s="33" t="str">
        <f>VLOOKUP(B230,[1]PPTO!$I$6:$Q$103,8,0)</f>
        <v>SI</v>
      </c>
      <c r="P230" s="33" t="str">
        <f>VLOOKUP(B230,[1]PPTO!$I$6:$R$114,10,0)</f>
        <v>SI</v>
      </c>
      <c r="Q230" s="30" t="s">
        <v>91</v>
      </c>
      <c r="R230" s="31" t="s">
        <v>64</v>
      </c>
      <c r="S230" s="31" t="s">
        <v>106</v>
      </c>
      <c r="T230" s="31" t="s">
        <v>1417</v>
      </c>
      <c r="U230" s="34" t="s">
        <v>1418</v>
      </c>
      <c r="V230" s="33" t="s">
        <v>91</v>
      </c>
      <c r="W230" s="35" t="s">
        <v>1419</v>
      </c>
      <c r="X230" s="32" t="s">
        <v>422</v>
      </c>
      <c r="Y230" s="32" t="s">
        <v>631</v>
      </c>
      <c r="Z230" s="32" t="s">
        <v>1420</v>
      </c>
      <c r="AA230" s="36">
        <v>6300</v>
      </c>
      <c r="AB230" s="54" t="s">
        <v>1421</v>
      </c>
      <c r="AC230" s="55"/>
      <c r="AD230" s="40"/>
      <c r="AE230" s="40"/>
      <c r="AF230" s="40"/>
      <c r="AG230" s="40"/>
      <c r="AH230" s="40"/>
      <c r="AI230" s="40"/>
      <c r="AJ230" s="40"/>
      <c r="AK230" s="42"/>
      <c r="AL230" s="40"/>
      <c r="AM230" s="40"/>
      <c r="AN230" s="40"/>
      <c r="AO230" s="40"/>
      <c r="AP230" s="40"/>
      <c r="AQ230" s="40"/>
      <c r="AR230" s="40"/>
      <c r="AS230" s="40"/>
      <c r="AT230" s="40"/>
      <c r="AU230" s="40"/>
      <c r="AV230" s="40"/>
      <c r="AW230" s="40"/>
      <c r="AX230" s="40"/>
      <c r="AY230" s="40"/>
      <c r="AZ230" s="43"/>
      <c r="BA230" s="44" t="s">
        <v>434</v>
      </c>
      <c r="BB230" s="45" t="s">
        <v>488</v>
      </c>
      <c r="BC230" s="46" t="s">
        <v>75</v>
      </c>
      <c r="BD230" s="31" t="s">
        <v>77</v>
      </c>
      <c r="BE230" s="31" t="s">
        <v>77</v>
      </c>
      <c r="BF230" s="47" t="s">
        <v>1422</v>
      </c>
      <c r="BG230" s="46" t="s">
        <v>221</v>
      </c>
      <c r="BH230" s="46" t="s">
        <v>166</v>
      </c>
      <c r="BI230" s="31" t="s">
        <v>117</v>
      </c>
      <c r="BJ230" s="31" t="s">
        <v>118</v>
      </c>
      <c r="BK230" s="57">
        <v>-26.88222</v>
      </c>
      <c r="BL230" s="57">
        <v>-68.476389999999995</v>
      </c>
      <c r="BM230" s="50" t="s">
        <v>83</v>
      </c>
      <c r="BN230" s="51" t="s">
        <v>1416</v>
      </c>
      <c r="BO230" s="52" t="s">
        <v>1423</v>
      </c>
    </row>
    <row r="231" spans="1:95" customFormat="1" ht="54" customHeight="1" x14ac:dyDescent="0.3">
      <c r="A231" s="28"/>
      <c r="B231" s="29" t="s">
        <v>1416</v>
      </c>
      <c r="C231" s="30"/>
      <c r="D231" s="31"/>
      <c r="E231" s="31"/>
      <c r="F231" s="31"/>
      <c r="G231" s="31"/>
      <c r="H231" s="31"/>
      <c r="I231" s="31"/>
      <c r="J231" s="31"/>
      <c r="K231" s="31"/>
      <c r="L231" s="31"/>
      <c r="M231" s="31"/>
      <c r="N231" s="31"/>
      <c r="O231" s="33" t="s">
        <v>61</v>
      </c>
      <c r="P231" s="33" t="str">
        <f>VLOOKUP(B231,[1]PPTO!$I$6:$R$114,10,0)</f>
        <v>SI</v>
      </c>
      <c r="Q231" s="30" t="s">
        <v>91</v>
      </c>
      <c r="R231" s="31" t="s">
        <v>64</v>
      </c>
      <c r="S231" s="31" t="s">
        <v>106</v>
      </c>
      <c r="T231" s="31" t="s">
        <v>1417</v>
      </c>
      <c r="U231" s="34" t="s">
        <v>1418</v>
      </c>
      <c r="V231" s="33" t="s">
        <v>91</v>
      </c>
      <c r="W231" s="35" t="s">
        <v>1424</v>
      </c>
      <c r="X231" s="32" t="s">
        <v>70</v>
      </c>
      <c r="Y231" s="32"/>
      <c r="Z231" s="32" t="s">
        <v>70</v>
      </c>
      <c r="AA231" s="36"/>
      <c r="AB231" s="54" t="s">
        <v>1425</v>
      </c>
      <c r="AC231" s="55" t="s">
        <v>1426</v>
      </c>
      <c r="AD231" s="40"/>
      <c r="AE231" s="40"/>
      <c r="AF231" s="40"/>
      <c r="AG231" s="40"/>
      <c r="AH231" s="40"/>
      <c r="AI231" s="40"/>
      <c r="AJ231" s="40"/>
      <c r="AK231" s="42"/>
      <c r="AL231" s="40"/>
      <c r="AM231" s="40"/>
      <c r="AN231" s="40"/>
      <c r="AO231" s="40"/>
      <c r="AP231" s="40"/>
      <c r="AQ231" s="40"/>
      <c r="AR231" s="40"/>
      <c r="AS231" s="40"/>
      <c r="AT231" s="40"/>
      <c r="AU231" s="40"/>
      <c r="AV231" s="40"/>
      <c r="AW231" s="40"/>
      <c r="AX231" s="40"/>
      <c r="AY231" s="40"/>
      <c r="AZ231" s="43"/>
      <c r="BA231" s="44" t="s">
        <v>135</v>
      </c>
      <c r="BB231" s="45"/>
      <c r="BC231" s="31" t="s">
        <v>75</v>
      </c>
      <c r="BD231" s="31" t="s">
        <v>77</v>
      </c>
      <c r="BE231" s="31" t="s">
        <v>76</v>
      </c>
      <c r="BF231" s="47" t="s">
        <v>1427</v>
      </c>
      <c r="BG231" s="46"/>
      <c r="BH231" s="46" t="s">
        <v>178</v>
      </c>
      <c r="BI231" s="31" t="s">
        <v>188</v>
      </c>
      <c r="BJ231" s="31" t="s">
        <v>325</v>
      </c>
      <c r="BK231" s="57">
        <v>-30.248989999999999</v>
      </c>
      <c r="BL231" s="57">
        <v>-71.084819999999993</v>
      </c>
      <c r="BM231" s="50" t="s">
        <v>83</v>
      </c>
      <c r="BN231" s="51" t="s">
        <v>1416</v>
      </c>
      <c r="BO231" s="52" t="s">
        <v>1428</v>
      </c>
    </row>
    <row r="232" spans="1:95" customFormat="1" ht="54" customHeight="1" x14ac:dyDescent="0.3">
      <c r="A232" s="28"/>
      <c r="B232" s="29" t="s">
        <v>1416</v>
      </c>
      <c r="C232" s="30" t="s">
        <v>61</v>
      </c>
      <c r="D232" s="31" t="s">
        <v>61</v>
      </c>
      <c r="E232" s="31" t="s">
        <v>61</v>
      </c>
      <c r="F232" s="31" t="s">
        <v>61</v>
      </c>
      <c r="G232" s="31" t="s">
        <v>61</v>
      </c>
      <c r="H232" s="31" t="s">
        <v>61</v>
      </c>
      <c r="I232" s="31" t="s">
        <v>61</v>
      </c>
      <c r="J232" s="31" t="s">
        <v>62</v>
      </c>
      <c r="K232" s="31" t="s">
        <v>62</v>
      </c>
      <c r="L232" s="31" t="s">
        <v>62</v>
      </c>
      <c r="M232" s="31" t="s">
        <v>62</v>
      </c>
      <c r="N232" s="31" t="s">
        <v>62</v>
      </c>
      <c r="O232" s="33" t="str">
        <f>VLOOKUP(B232,[1]PPTO!$I$6:$Q$103,8,0)</f>
        <v>SI</v>
      </c>
      <c r="P232" s="33" t="str">
        <f>VLOOKUP(B232,[1]PPTO!$I$6:$R$114,10,0)</f>
        <v>SI</v>
      </c>
      <c r="Q232" s="30" t="s">
        <v>91</v>
      </c>
      <c r="R232" s="31" t="s">
        <v>64</v>
      </c>
      <c r="S232" s="31" t="s">
        <v>106</v>
      </c>
      <c r="T232" s="31" t="s">
        <v>1417</v>
      </c>
      <c r="U232" s="34" t="s">
        <v>1418</v>
      </c>
      <c r="V232" s="33" t="s">
        <v>91</v>
      </c>
      <c r="W232" s="35" t="s">
        <v>1429</v>
      </c>
      <c r="X232" s="32" t="s">
        <v>69</v>
      </c>
      <c r="Y232" s="32" t="s">
        <v>322</v>
      </c>
      <c r="Z232" s="32" t="s">
        <v>532</v>
      </c>
      <c r="AA232" s="36">
        <v>900</v>
      </c>
      <c r="AB232" s="54"/>
      <c r="AC232" s="55"/>
      <c r="AD232" s="40"/>
      <c r="AE232" s="40"/>
      <c r="AF232" s="40"/>
      <c r="AG232" s="40"/>
      <c r="AH232" s="40"/>
      <c r="AI232" s="40"/>
      <c r="AJ232" s="40"/>
      <c r="AK232" s="42"/>
      <c r="AL232" s="40"/>
      <c r="AM232" s="40"/>
      <c r="AN232" s="40"/>
      <c r="AO232" s="40"/>
      <c r="AP232" s="40"/>
      <c r="AQ232" s="40"/>
      <c r="AR232" s="40"/>
      <c r="AS232" s="40"/>
      <c r="AT232" s="40"/>
      <c r="AU232" s="40"/>
      <c r="AV232" s="40"/>
      <c r="AW232" s="40"/>
      <c r="AX232" s="40"/>
      <c r="AY232" s="40"/>
      <c r="AZ232" s="43"/>
      <c r="BA232" s="44" t="s">
        <v>124</v>
      </c>
      <c r="BB232" s="45" t="s">
        <v>1218</v>
      </c>
      <c r="BC232" s="46" t="s">
        <v>136</v>
      </c>
      <c r="BD232" s="31" t="s">
        <v>77</v>
      </c>
      <c r="BE232" s="31" t="s">
        <v>77</v>
      </c>
      <c r="BF232" s="47" t="s">
        <v>1430</v>
      </c>
      <c r="BG232" s="46" t="s">
        <v>165</v>
      </c>
      <c r="BH232" s="46" t="s">
        <v>166</v>
      </c>
      <c r="BI232" s="31" t="s">
        <v>598</v>
      </c>
      <c r="BJ232" s="31" t="s">
        <v>599</v>
      </c>
      <c r="BK232" s="57">
        <v>-18.159600000000001</v>
      </c>
      <c r="BL232" s="57">
        <v>-69.737449999999995</v>
      </c>
      <c r="BM232" s="50" t="s">
        <v>83</v>
      </c>
      <c r="BN232" s="51" t="s">
        <v>1416</v>
      </c>
      <c r="BO232" s="52" t="s">
        <v>1431</v>
      </c>
      <c r="CQ232" t="s">
        <v>1432</v>
      </c>
    </row>
    <row r="233" spans="1:95" customFormat="1" ht="75" customHeight="1" x14ac:dyDescent="0.3">
      <c r="A233" s="28"/>
      <c r="B233" s="29" t="s">
        <v>1416</v>
      </c>
      <c r="C233" s="30" t="s">
        <v>61</v>
      </c>
      <c r="D233" s="31" t="s">
        <v>61</v>
      </c>
      <c r="E233" s="31" t="s">
        <v>61</v>
      </c>
      <c r="F233" s="31" t="s">
        <v>61</v>
      </c>
      <c r="G233" s="31" t="s">
        <v>61</v>
      </c>
      <c r="H233" s="31" t="s">
        <v>61</v>
      </c>
      <c r="I233" s="31" t="s">
        <v>61</v>
      </c>
      <c r="J233" s="31" t="s">
        <v>62</v>
      </c>
      <c r="K233" s="31" t="s">
        <v>62</v>
      </c>
      <c r="L233" s="31" t="s">
        <v>62</v>
      </c>
      <c r="M233" s="31" t="s">
        <v>62</v>
      </c>
      <c r="N233" s="31" t="s">
        <v>62</v>
      </c>
      <c r="O233" s="33" t="str">
        <f>VLOOKUP(B233,[1]PPTO!$I$6:$Q$103,8,0)</f>
        <v>SI</v>
      </c>
      <c r="P233" s="33" t="str">
        <f>VLOOKUP(B233,[1]PPTO!$I$6:$R$114,10,0)</f>
        <v>SI</v>
      </c>
      <c r="Q233" s="30" t="s">
        <v>91</v>
      </c>
      <c r="R233" s="31" t="s">
        <v>64</v>
      </c>
      <c r="S233" s="31" t="s">
        <v>106</v>
      </c>
      <c r="T233" s="31" t="s">
        <v>1417</v>
      </c>
      <c r="U233" s="34" t="s">
        <v>1418</v>
      </c>
      <c r="V233" s="33" t="s">
        <v>91</v>
      </c>
      <c r="W233" s="35" t="s">
        <v>1433</v>
      </c>
      <c r="X233" s="32" t="s">
        <v>422</v>
      </c>
      <c r="Y233" s="32"/>
      <c r="Z233" s="32" t="s">
        <v>422</v>
      </c>
      <c r="AA233" s="36">
        <v>10500</v>
      </c>
      <c r="AB233" s="37" t="s">
        <v>1434</v>
      </c>
      <c r="AC233" s="55"/>
      <c r="AD233" s="40"/>
      <c r="AE233" s="40"/>
      <c r="AF233" s="40"/>
      <c r="AG233" s="40"/>
      <c r="AH233" s="40"/>
      <c r="AI233" s="40"/>
      <c r="AJ233" s="40"/>
      <c r="AK233" s="42"/>
      <c r="AL233" s="40"/>
      <c r="AM233" s="40"/>
      <c r="AN233" s="40"/>
      <c r="AO233" s="40"/>
      <c r="AP233" s="40"/>
      <c r="AQ233" s="40"/>
      <c r="AR233" s="40"/>
      <c r="AS233" s="40"/>
      <c r="AT233" s="40"/>
      <c r="AU233" s="40"/>
      <c r="AV233" s="40"/>
      <c r="AW233" s="40"/>
      <c r="AX233" s="40"/>
      <c r="AY233" s="40"/>
      <c r="AZ233" s="43"/>
      <c r="BA233" s="44" t="s">
        <v>434</v>
      </c>
      <c r="BB233" s="45" t="s">
        <v>488</v>
      </c>
      <c r="BC233" s="46" t="s">
        <v>136</v>
      </c>
      <c r="BD233" s="31" t="s">
        <v>77</v>
      </c>
      <c r="BE233" s="31" t="s">
        <v>77</v>
      </c>
      <c r="BF233" s="47" t="s">
        <v>852</v>
      </c>
      <c r="BG233" s="46" t="s">
        <v>221</v>
      </c>
      <c r="BH233" s="46" t="s">
        <v>166</v>
      </c>
      <c r="BI233" s="31" t="s">
        <v>140</v>
      </c>
      <c r="BJ233" s="31" t="s">
        <v>317</v>
      </c>
      <c r="BK233" s="57">
        <v>-21.226089999999999</v>
      </c>
      <c r="BL233" s="57" t="s">
        <v>1435</v>
      </c>
      <c r="BM233" s="50" t="s">
        <v>83</v>
      </c>
      <c r="BN233" s="51" t="s">
        <v>1416</v>
      </c>
      <c r="BO233" s="52" t="s">
        <v>1436</v>
      </c>
    </row>
    <row r="234" spans="1:95" customFormat="1" ht="54" customHeight="1" x14ac:dyDescent="0.3">
      <c r="A234" s="28"/>
      <c r="B234" s="29" t="s">
        <v>1416</v>
      </c>
      <c r="C234" s="30" t="s">
        <v>61</v>
      </c>
      <c r="D234" s="31" t="s">
        <v>61</v>
      </c>
      <c r="E234" s="31" t="s">
        <v>61</v>
      </c>
      <c r="F234" s="31" t="s">
        <v>61</v>
      </c>
      <c r="G234" s="31" t="s">
        <v>61</v>
      </c>
      <c r="H234" s="31" t="s">
        <v>61</v>
      </c>
      <c r="I234" s="31" t="s">
        <v>61</v>
      </c>
      <c r="J234" s="31" t="s">
        <v>62</v>
      </c>
      <c r="K234" s="31" t="s">
        <v>62</v>
      </c>
      <c r="L234" s="31" t="s">
        <v>62</v>
      </c>
      <c r="M234" s="31" t="s">
        <v>62</v>
      </c>
      <c r="N234" s="31" t="s">
        <v>62</v>
      </c>
      <c r="O234" s="33" t="str">
        <f>VLOOKUP(B234,[1]PPTO!$I$6:$Q$103,8,0)</f>
        <v>SI</v>
      </c>
      <c r="P234" s="33" t="str">
        <f>VLOOKUP(B234,[1]PPTO!$I$6:$R$114,10,0)</f>
        <v>SI</v>
      </c>
      <c r="Q234" s="30" t="s">
        <v>91</v>
      </c>
      <c r="R234" s="31" t="s">
        <v>64</v>
      </c>
      <c r="S234" s="31" t="s">
        <v>106</v>
      </c>
      <c r="T234" s="31" t="s">
        <v>1417</v>
      </c>
      <c r="U234" s="34" t="s">
        <v>1418</v>
      </c>
      <c r="V234" s="33" t="s">
        <v>91</v>
      </c>
      <c r="W234" s="35" t="s">
        <v>1437</v>
      </c>
      <c r="X234" s="32" t="s">
        <v>422</v>
      </c>
      <c r="Y234" s="32"/>
      <c r="Z234" s="32" t="s">
        <v>422</v>
      </c>
      <c r="AA234" s="36">
        <v>46200</v>
      </c>
      <c r="AB234" s="54"/>
      <c r="AC234" s="55"/>
      <c r="AD234" s="40"/>
      <c r="AE234" s="40"/>
      <c r="AF234" s="40"/>
      <c r="AG234" s="40"/>
      <c r="AH234" s="40"/>
      <c r="AI234" s="40"/>
      <c r="AJ234" s="40"/>
      <c r="AK234" s="42"/>
      <c r="AL234" s="40"/>
      <c r="AM234" s="40"/>
      <c r="AN234" s="40"/>
      <c r="AO234" s="40"/>
      <c r="AP234" s="40"/>
      <c r="AQ234" s="40"/>
      <c r="AR234" s="40"/>
      <c r="AS234" s="40"/>
      <c r="AT234" s="40"/>
      <c r="AU234" s="40"/>
      <c r="AV234" s="40"/>
      <c r="AW234" s="40"/>
      <c r="AX234" s="40"/>
      <c r="AY234" s="40"/>
      <c r="AZ234" s="43"/>
      <c r="BA234" s="44" t="s">
        <v>434</v>
      </c>
      <c r="BB234" s="45" t="s">
        <v>488</v>
      </c>
      <c r="BC234" s="46" t="s">
        <v>136</v>
      </c>
      <c r="BD234" s="31" t="s">
        <v>77</v>
      </c>
      <c r="BE234" s="31" t="s">
        <v>77</v>
      </c>
      <c r="BF234" s="47" t="s">
        <v>1438</v>
      </c>
      <c r="BG234" s="46" t="s">
        <v>221</v>
      </c>
      <c r="BH234" s="46" t="s">
        <v>166</v>
      </c>
      <c r="BI234" s="31" t="s">
        <v>140</v>
      </c>
      <c r="BJ234" s="31" t="s">
        <v>140</v>
      </c>
      <c r="BK234" s="57">
        <v>-23.101769999999998</v>
      </c>
      <c r="BL234" s="57">
        <v>-68.218800000000002</v>
      </c>
      <c r="BM234" s="50" t="s">
        <v>83</v>
      </c>
      <c r="BN234" s="51" t="s">
        <v>1416</v>
      </c>
      <c r="BO234" s="52" t="s">
        <v>1439</v>
      </c>
    </row>
    <row r="235" spans="1:95" customFormat="1" ht="54" customHeight="1" x14ac:dyDescent="0.3">
      <c r="A235" s="28"/>
      <c r="B235" s="29" t="s">
        <v>1416</v>
      </c>
      <c r="C235" s="30" t="s">
        <v>61</v>
      </c>
      <c r="D235" s="31" t="s">
        <v>61</v>
      </c>
      <c r="E235" s="31" t="s">
        <v>61</v>
      </c>
      <c r="F235" s="31" t="s">
        <v>61</v>
      </c>
      <c r="G235" s="31" t="s">
        <v>61</v>
      </c>
      <c r="H235" s="31" t="s">
        <v>61</v>
      </c>
      <c r="I235" s="31" t="s">
        <v>61</v>
      </c>
      <c r="J235" s="31" t="s">
        <v>62</v>
      </c>
      <c r="K235" s="31" t="s">
        <v>62</v>
      </c>
      <c r="L235" s="31" t="s">
        <v>62</v>
      </c>
      <c r="M235" s="31" t="s">
        <v>62</v>
      </c>
      <c r="N235" s="31" t="s">
        <v>62</v>
      </c>
      <c r="O235" s="33" t="str">
        <f>VLOOKUP(B235,[1]PPTO!$I$6:$Q$103,8,0)</f>
        <v>SI</v>
      </c>
      <c r="P235" s="33" t="str">
        <f>VLOOKUP(B235,[1]PPTO!$I$6:$R$114,10,0)</f>
        <v>SI</v>
      </c>
      <c r="Q235" s="30" t="s">
        <v>91</v>
      </c>
      <c r="R235" s="31" t="s">
        <v>64</v>
      </c>
      <c r="S235" s="31" t="s">
        <v>106</v>
      </c>
      <c r="T235" s="31" t="s">
        <v>1417</v>
      </c>
      <c r="U235" s="34" t="s">
        <v>1418</v>
      </c>
      <c r="V235" s="33" t="s">
        <v>91</v>
      </c>
      <c r="W235" s="35" t="s">
        <v>1440</v>
      </c>
      <c r="X235" s="32" t="s">
        <v>422</v>
      </c>
      <c r="Y235" s="32"/>
      <c r="Z235" s="32" t="s">
        <v>422</v>
      </c>
      <c r="AA235" s="36">
        <v>5700</v>
      </c>
      <c r="AB235" s="54"/>
      <c r="AC235" s="55"/>
      <c r="AD235" s="40"/>
      <c r="AE235" s="40"/>
      <c r="AF235" s="40"/>
      <c r="AG235" s="40"/>
      <c r="AH235" s="40"/>
      <c r="AI235" s="40"/>
      <c r="AJ235" s="40"/>
      <c r="AK235" s="42"/>
      <c r="AL235" s="40"/>
      <c r="AM235" s="40"/>
      <c r="AN235" s="40"/>
      <c r="AO235" s="40"/>
      <c r="AP235" s="40"/>
      <c r="AQ235" s="40"/>
      <c r="AR235" s="40"/>
      <c r="AS235" s="40"/>
      <c r="AT235" s="40"/>
      <c r="AU235" s="40"/>
      <c r="AV235" s="40"/>
      <c r="AW235" s="40"/>
      <c r="AX235" s="40"/>
      <c r="AY235" s="40"/>
      <c r="AZ235" s="43"/>
      <c r="BA235" s="44" t="s">
        <v>434</v>
      </c>
      <c r="BB235" s="45" t="s">
        <v>488</v>
      </c>
      <c r="BC235" s="46" t="s">
        <v>136</v>
      </c>
      <c r="BD235" s="31" t="s">
        <v>77</v>
      </c>
      <c r="BE235" s="31" t="s">
        <v>77</v>
      </c>
      <c r="BF235" s="47" t="s">
        <v>1441</v>
      </c>
      <c r="BG235" s="46" t="s">
        <v>221</v>
      </c>
      <c r="BH235" s="46" t="s">
        <v>166</v>
      </c>
      <c r="BI235" s="31" t="s">
        <v>140</v>
      </c>
      <c r="BJ235" s="31" t="s">
        <v>140</v>
      </c>
      <c r="BK235" s="57">
        <v>-23.145479999999999</v>
      </c>
      <c r="BL235" s="57">
        <v>-67.40164</v>
      </c>
      <c r="BM235" s="50" t="s">
        <v>83</v>
      </c>
      <c r="BN235" s="51" t="s">
        <v>1416</v>
      </c>
      <c r="BO235" s="52" t="s">
        <v>1442</v>
      </c>
    </row>
    <row r="236" spans="1:95" customFormat="1" ht="54" customHeight="1" x14ac:dyDescent="0.3">
      <c r="A236" s="28" t="str">
        <f>P236</f>
        <v>SI</v>
      </c>
      <c r="B236" s="29" t="s">
        <v>1443</v>
      </c>
      <c r="C236" s="30" t="s">
        <v>61</v>
      </c>
      <c r="D236" s="31" t="s">
        <v>61</v>
      </c>
      <c r="E236" s="31" t="s">
        <v>61</v>
      </c>
      <c r="F236" s="31" t="s">
        <v>61</v>
      </c>
      <c r="G236" s="31" t="s">
        <v>61</v>
      </c>
      <c r="H236" s="31" t="s">
        <v>61</v>
      </c>
      <c r="I236" s="31" t="s">
        <v>61</v>
      </c>
      <c r="J236" s="31" t="s">
        <v>61</v>
      </c>
      <c r="K236" s="31" t="s">
        <v>61</v>
      </c>
      <c r="L236" s="31" t="s">
        <v>61</v>
      </c>
      <c r="M236" s="31" t="s">
        <v>62</v>
      </c>
      <c r="N236" s="31" t="s">
        <v>62</v>
      </c>
      <c r="O236" s="33" t="str">
        <f>VLOOKUP(B236,[1]PPTO!$I$6:$Q$103,8,0)</f>
        <v>SI</v>
      </c>
      <c r="P236" s="33" t="str">
        <f>VLOOKUP(B236,[1]PPTO!$I$6:$R$114,10,0)</f>
        <v>SI</v>
      </c>
      <c r="Q236" s="30" t="s">
        <v>91</v>
      </c>
      <c r="R236" s="31" t="s">
        <v>64</v>
      </c>
      <c r="S236" s="31" t="s">
        <v>106</v>
      </c>
      <c r="T236" s="31" t="s">
        <v>1444</v>
      </c>
      <c r="U236" s="34"/>
      <c r="V236" s="33" t="s">
        <v>91</v>
      </c>
      <c r="W236" s="35" t="s">
        <v>1445</v>
      </c>
      <c r="X236" s="32" t="s">
        <v>69</v>
      </c>
      <c r="Y236" s="32" t="s">
        <v>273</v>
      </c>
      <c r="Z236" s="32" t="s">
        <v>1446</v>
      </c>
      <c r="AA236" s="36">
        <v>16189</v>
      </c>
      <c r="AB236" s="54" t="s">
        <v>1447</v>
      </c>
      <c r="AC236" s="55"/>
      <c r="AD236" s="40"/>
      <c r="AE236" s="40"/>
      <c r="AF236" s="40"/>
      <c r="AG236" s="40"/>
      <c r="AH236" s="40"/>
      <c r="AI236" s="40"/>
      <c r="AJ236" s="40"/>
      <c r="AK236" s="42"/>
      <c r="AL236" s="40"/>
      <c r="AM236" s="40"/>
      <c r="AN236" s="40"/>
      <c r="AO236" s="40"/>
      <c r="AP236" s="40"/>
      <c r="AQ236" s="40"/>
      <c r="AR236" s="40"/>
      <c r="AS236" s="40"/>
      <c r="AT236" s="40"/>
      <c r="AU236" s="40"/>
      <c r="AV236" s="40"/>
      <c r="AW236" s="40"/>
      <c r="AX236" s="40"/>
      <c r="AY236" s="40"/>
      <c r="AZ236" s="43"/>
      <c r="BA236" s="44" t="s">
        <v>124</v>
      </c>
      <c r="BB236" s="45" t="s">
        <v>1218</v>
      </c>
      <c r="BC236" s="46" t="s">
        <v>136</v>
      </c>
      <c r="BD236" s="31" t="s">
        <v>77</v>
      </c>
      <c r="BE236" s="31" t="s">
        <v>77</v>
      </c>
      <c r="BF236" s="47" t="s">
        <v>1448</v>
      </c>
      <c r="BG236" s="46" t="s">
        <v>221</v>
      </c>
      <c r="BH236" s="46" t="s">
        <v>166</v>
      </c>
      <c r="BI236" s="31" t="s">
        <v>294</v>
      </c>
      <c r="BJ236" s="31" t="s">
        <v>929</v>
      </c>
      <c r="BK236" s="57">
        <v>-34.13167</v>
      </c>
      <c r="BL236" s="57">
        <v>-69.967219999999998</v>
      </c>
      <c r="BM236" s="50" t="s">
        <v>83</v>
      </c>
      <c r="BN236" s="51" t="s">
        <v>1449</v>
      </c>
      <c r="BO236" s="52" t="s">
        <v>1450</v>
      </c>
    </row>
    <row r="237" spans="1:95" customFormat="1" ht="42" customHeight="1" x14ac:dyDescent="0.3">
      <c r="A237" s="28"/>
      <c r="B237" s="29" t="s">
        <v>1443</v>
      </c>
      <c r="C237" s="30" t="s">
        <v>61</v>
      </c>
      <c r="D237" s="31" t="s">
        <v>61</v>
      </c>
      <c r="E237" s="31" t="s">
        <v>61</v>
      </c>
      <c r="F237" s="31" t="s">
        <v>61</v>
      </c>
      <c r="G237" s="31" t="s">
        <v>61</v>
      </c>
      <c r="H237" s="31" t="s">
        <v>61</v>
      </c>
      <c r="I237" s="31" t="s">
        <v>61</v>
      </c>
      <c r="J237" s="31" t="s">
        <v>61</v>
      </c>
      <c r="K237" s="31" t="s">
        <v>61</v>
      </c>
      <c r="L237" s="31" t="s">
        <v>61</v>
      </c>
      <c r="M237" s="31" t="s">
        <v>62</v>
      </c>
      <c r="N237" s="31" t="s">
        <v>62</v>
      </c>
      <c r="O237" s="33" t="str">
        <f>VLOOKUP(B237,[1]PPTO!$I$6:$Q$103,8,0)</f>
        <v>SI</v>
      </c>
      <c r="P237" s="33" t="str">
        <f>VLOOKUP(B237,[1]PPTO!$I$6:$R$114,10,0)</f>
        <v>SI</v>
      </c>
      <c r="Q237" s="30" t="s">
        <v>91</v>
      </c>
      <c r="R237" s="31" t="s">
        <v>64</v>
      </c>
      <c r="S237" s="31" t="s">
        <v>106</v>
      </c>
      <c r="T237" s="31" t="s">
        <v>1444</v>
      </c>
      <c r="U237" s="34"/>
      <c r="V237" s="33" t="s">
        <v>91</v>
      </c>
      <c r="W237" s="35" t="s">
        <v>1429</v>
      </c>
      <c r="X237" s="32" t="s">
        <v>69</v>
      </c>
      <c r="Y237" s="32"/>
      <c r="Z237" s="32" t="s">
        <v>69</v>
      </c>
      <c r="AA237" s="36">
        <v>900</v>
      </c>
      <c r="AB237" s="54"/>
      <c r="AC237" s="55"/>
      <c r="AD237" s="40"/>
      <c r="AE237" s="40"/>
      <c r="AF237" s="40"/>
      <c r="AG237" s="40"/>
      <c r="AH237" s="40"/>
      <c r="AI237" s="40"/>
      <c r="AJ237" s="40"/>
      <c r="AK237" s="42"/>
      <c r="AL237" s="40"/>
      <c r="AM237" s="40"/>
      <c r="AN237" s="40"/>
      <c r="AO237" s="40"/>
      <c r="AP237" s="40"/>
      <c r="AQ237" s="40"/>
      <c r="AR237" s="40"/>
      <c r="AS237" s="40"/>
      <c r="AT237" s="40"/>
      <c r="AU237" s="40"/>
      <c r="AV237" s="40"/>
      <c r="AW237" s="40"/>
      <c r="AX237" s="40"/>
      <c r="AY237" s="40"/>
      <c r="AZ237" s="43"/>
      <c r="BA237" s="44" t="s">
        <v>124</v>
      </c>
      <c r="BB237" s="45" t="s">
        <v>1218</v>
      </c>
      <c r="BC237" s="46" t="s">
        <v>113</v>
      </c>
      <c r="BD237" s="31" t="s">
        <v>77</v>
      </c>
      <c r="BE237" s="31" t="s">
        <v>77</v>
      </c>
      <c r="BF237" s="47" t="s">
        <v>1451</v>
      </c>
      <c r="BG237" s="46" t="s">
        <v>221</v>
      </c>
      <c r="BH237" s="46" t="s">
        <v>166</v>
      </c>
      <c r="BI237" s="31" t="s">
        <v>598</v>
      </c>
      <c r="BJ237" s="31" t="s">
        <v>599</v>
      </c>
      <c r="BK237" s="57">
        <v>-18.159420000000001</v>
      </c>
      <c r="BL237" s="57">
        <v>-69.745620000000002</v>
      </c>
      <c r="BM237" s="50" t="s">
        <v>83</v>
      </c>
      <c r="BN237" s="51" t="s">
        <v>1449</v>
      </c>
      <c r="BO237" s="52" t="s">
        <v>1452</v>
      </c>
    </row>
    <row r="241" ht="54" customHeight="1" x14ac:dyDescent="0.3"/>
  </sheetData>
  <mergeCells count="7">
    <mergeCell ref="BA1:BE1"/>
    <mergeCell ref="A1:B1"/>
    <mergeCell ref="C1:P1"/>
    <mergeCell ref="Q1:V1"/>
    <mergeCell ref="W1:AA1"/>
    <mergeCell ref="AB1:AC1"/>
    <mergeCell ref="AD1:AZ1"/>
  </mergeCells>
  <dataValidations count="5">
    <dataValidation type="list" allowBlank="1" showInputMessage="1" showErrorMessage="1" sqref="BE106:BE107 BC214 BC123:BC145 BE227:BE228 BC237:BD237 BC3:BC11 BC13:BC20 BD82:BE82 BD41:BE41 BE120:BE121 BE90:BE91 BC22:BC110 BC114:BC121 BC147:BC211 BC221:BD221 BD3:BE3 BD173:BE173 BD42:BD81 BD4:BD40 BD83:BD172 BD174:BD220 BD222:BD236" xr:uid="{83132FDD-8A82-432E-9EA8-7A3051277E9D}">
      <formula1>Estado_exploración</formula1>
    </dataValidation>
    <dataValidation type="list" allowBlank="1" showInputMessage="1" showErrorMessage="1" sqref="BA221:BB221 BB93:BB110 BA32 BA33:BB36 BA93:BA105 BA147:BB211 BA107:BA110 BA115:BB120 BA229 BA22:BB31 BA3:BB11 BA14:BB20 BA37:BA39 BA40:BB92 BB123:BB145 BA123:BA129 BA132:BA145" xr:uid="{B48943BA-2E4A-4ED4-9865-B0710D2CECDD}">
      <formula1>Tipo_yacimiento</formula1>
    </dataValidation>
    <dataValidation type="list" allowBlank="1" showInputMessage="1" showErrorMessage="1" sqref="BH102:BH104 BI221 BI3:BI11 BI24:BJ24 BI233:BI235 BI14:BI20 BI22:BI23 BI25:BI110 BI115:BI212 BI228 BJ46" xr:uid="{AFE006B7-B651-47E9-AB60-69E931667671}">
      <formula1>Región</formula1>
    </dataValidation>
    <dataValidation type="list" allowBlank="1" showInputMessage="1" showErrorMessage="1" sqref="BH221 BG102:BG104 BH14:BH20 BH3:BH11 BH115:BH121 BH123:BH211 BH22:BH111" xr:uid="{D39E39C3-FDB8-46E4-A129-697FEE4C86BC}">
      <formula1>Posición</formula1>
    </dataValidation>
    <dataValidation type="list" allowBlank="1" showInputMessage="1" showErrorMessage="1" sqref="BE108:BE110 BE221 BE14:BE20 BE147:BE172 BE115:BE119 BE123:BE145 BE4:BE11 BE83:BE89 BE92:BE105 BE42:BE81 BE22:BE40 BE174:BE211" xr:uid="{F3C5CB6B-DECE-4569-B1DA-6DE40CCEEF28}">
      <formula1>Estado_actual</formula1>
    </dataValidation>
  </dataValidations>
  <hyperlinks>
    <hyperlink ref="BN212" r:id="rId1" display="https://www.pucobre.cl/OpenDocs/asp/pagDefault.asp?boton=Doc50&amp;argInstanciaId=50&amp;argCarpetaId=&amp;argTreeNodosAbiertos=()&amp;argTreeNodoSel=&amp;argTreeNodoActual=" xr:uid="{CF81C869-BCA6-4148-A38A-E8E6F0A1CE52}"/>
    <hyperlink ref="BN189" r:id="rId2" display="https://pampametals.com/wp-content/uploads/2022/02/Pampa-Metals-Corp-Investor-Deck-January-2022-v3-FINAL.pdf" xr:uid="{4F0735D4-9BD2-4066-AEBF-A6B5013FDA36}"/>
    <hyperlink ref="BN148" r:id="rId3" display="https://www.globenewswire.com/fr/news-release/2018/12/13/1666376/0/en/MGX-Minerals-Announces-Drilling-at-Francisco-Basin-Lithium-Project-Chile.html" xr:uid="{4BF16795-17E5-4620-B76B-014BA901D85B}"/>
    <hyperlink ref="BN3" r:id="rId4" xr:uid="{8F600758-CF0B-4785-8276-45FD94EB6357}"/>
    <hyperlink ref="BN20" r:id="rId5" xr:uid="{8772BE44-3145-4ADE-807A-91CDF9080BA1}"/>
    <hyperlink ref="BN84" r:id="rId6" xr:uid="{A73DDAF0-B366-4B30-AE51-467DF9793E3C}"/>
    <hyperlink ref="BN45" r:id="rId7" display="https://www.culpeominerals.com.au/projects/" xr:uid="{0B9CB867-EDA8-4F4D-BD61-2637E585697D}"/>
    <hyperlink ref="BN155" r:id="rId8" display="https://mineros.com.co/es/Nuestras-Operaciones" xr:uid="{040EC811-53F2-4377-88BD-0B64908CD27D}"/>
    <hyperlink ref="BN156" r:id="rId9" display="https://mirasolresources.com" xr:uid="{490DCD14-677C-41CD-A302-95762AB7AB10}"/>
    <hyperlink ref="BN197" r:id="rId10" display="https://www.bifox.com.au/site/content/" xr:uid="{CA99E259-DF5A-46C5-88B3-2572CFB2E0B9}"/>
    <hyperlink ref="BN216" r:id="rId11" display="https://solisminerals.com/" xr:uid="{149ACE84-F03C-4D8C-9D8F-695B928847DB}"/>
    <hyperlink ref="BN224" r:id="rId12" display="https://torqresources.com/" xr:uid="{3DAB54A0-4C0A-410F-8104-355CD6E2CBDA}"/>
    <hyperlink ref="BN208" r:id="rId13" display="https://www.rio2.com/" xr:uid="{B7E9D676-81DA-4A86-A12F-2301E981EEFE}"/>
    <hyperlink ref="BN4" r:id="rId14" xr:uid="{46C12146-C375-4CC0-832D-31A073DFEC32}"/>
    <hyperlink ref="BN21" r:id="rId15" xr:uid="{B563753D-5A84-4786-9914-6FB6A8E2DDAA}"/>
    <hyperlink ref="BN32" r:id="rId16" xr:uid="{185CF4A7-43EF-46F1-B896-5818E41B2D0B}"/>
    <hyperlink ref="BN221" r:id="rId17" xr:uid="{17B4A66A-1379-439A-B8CD-07C8F22C0A64}"/>
    <hyperlink ref="BN85" r:id="rId18" xr:uid="{D6483AF1-432C-4633-B0E1-852E12F02F10}"/>
    <hyperlink ref="BN92" r:id="rId19" xr:uid="{97F80B72-ECFE-4312-9C48-6FCB88CEF240}"/>
    <hyperlink ref="BN94" r:id="rId20" xr:uid="{A6CC3C3F-D311-4F7A-9F20-32F42153CC69}"/>
    <hyperlink ref="BN94:BN95" r:id="rId21" display="https://goldenarrowresources.com" xr:uid="{2ECD557D-5296-4310-9742-1C2A425B0268}"/>
    <hyperlink ref="BN79" r:id="rId22" xr:uid="{39F83101-6C4A-4FA7-9D4B-E6AEB6369F27}"/>
    <hyperlink ref="BN80:BN81" r:id="rId23" display="https://edrsilver.com/" xr:uid="{2C225934-1C6D-4150-BB85-9716928D57EE}"/>
    <hyperlink ref="BN220" r:id="rId24" display="https://stuvegoldcorp.ca/" xr:uid="{D49BF3FF-EB29-4C85-9841-E31AA57DC999}"/>
    <hyperlink ref="BN101" r:id="rId25" xr:uid="{18A4AAD9-092A-4DA0-ACEE-2CDAD4A68BF5}"/>
    <hyperlink ref="BN98" r:id="rId26" xr:uid="{2AB81CC6-FC8A-4772-AD44-D557C1534421}"/>
    <hyperlink ref="BN97" r:id="rId27" xr:uid="{2B6E8B56-4292-4C73-840C-1654F39C8B74}"/>
    <hyperlink ref="BN99" r:id="rId28" xr:uid="{574AC21A-D29B-4F3D-991F-F431688F4900}"/>
    <hyperlink ref="BN100" r:id="rId29" xr:uid="{8ED855A0-20D2-4BEA-9096-2B58401435D1}"/>
    <hyperlink ref="BN102" r:id="rId30" xr:uid="{6C9E82BD-8BF0-40CA-AFBB-058095DB5C1C}"/>
    <hyperlink ref="BN109" r:id="rId31" xr:uid="{136D22FC-FD05-413A-A4FD-EEA306ACBFAE}"/>
    <hyperlink ref="BN110" r:id="rId32" xr:uid="{153E9D51-DD8E-4FE6-89F8-B3CFC0576F9C}"/>
    <hyperlink ref="BN227" r:id="rId33" xr:uid="{CD78B7EE-FF65-4167-B4D7-B8826B875C25}"/>
    <hyperlink ref="BN167" r:id="rId34" xr:uid="{24D333C9-2E07-4359-8480-EF73CD567D6C}"/>
    <hyperlink ref="BN93" r:id="rId35" xr:uid="{96807413-B062-4B48-8CD2-0CCD9C0846DE}"/>
    <hyperlink ref="BN33" r:id="rId36" xr:uid="{778D95F4-5676-4C48-9EA4-02D6AD557085}"/>
    <hyperlink ref="BN190" r:id="rId37" xr:uid="{61A7E36A-75CA-4F62-95A3-9CAB3BCF50CA}"/>
    <hyperlink ref="BN83" r:id="rId38" xr:uid="{0A421695-14FF-4D4D-93A0-6F0F4F1D62A2}"/>
    <hyperlink ref="BN105" r:id="rId39" xr:uid="{B14F1314-F3FC-4F32-8E2F-D5F18C62862A}"/>
    <hyperlink ref="BN111" r:id="rId40" xr:uid="{D9B2DD64-9C99-4D24-B5E1-18B2D523D1EC}"/>
    <hyperlink ref="BN132" r:id="rId41" xr:uid="{EE5DE170-5247-46BC-AC77-E661D44BE33E}"/>
    <hyperlink ref="BN132:BN134" r:id="rId42" display="https://marimaca.com/es" xr:uid="{094FEFCC-10A8-4470-8706-0499C5DE5246}"/>
    <hyperlink ref="BN122" r:id="rId43" display="https://lithiumchile.ca/" xr:uid="{A81AD8CB-4039-48DC-95C2-D339E54C5C0A}"/>
    <hyperlink ref="BN123" r:id="rId44" display="https://lithiumchile.ca/" xr:uid="{F7A58F2C-5BD8-4A18-A3B8-B7620F7EBFE1}"/>
    <hyperlink ref="BN120" r:id="rId45" display="https://lithiumchile.ca/" xr:uid="{E9330720-89E4-464E-80FB-EBF4320A6508}"/>
    <hyperlink ref="BN128" r:id="rId46" xr:uid="{D1B238F1-3A5B-4240-9689-FB588C7865AD}"/>
    <hyperlink ref="BN124" r:id="rId47" display="https://lithiumchile.ca/" xr:uid="{2E9165CC-75BF-4E2F-9291-9AC87932CE70}"/>
    <hyperlink ref="BN107" r:id="rId48" xr:uid="{3CCDE892-BA63-4A6A-99CD-0D595FFF8E12}"/>
    <hyperlink ref="BN168" r:id="rId49" xr:uid="{C244D52F-22E7-4C5C-9383-8628EA7FCD50}"/>
    <hyperlink ref="BN169" r:id="rId50" xr:uid="{4720AC58-6561-41C0-97CA-93FBE05493EC}"/>
    <hyperlink ref="BN225:BN226" r:id="rId51" display="https://torqresources.com/" xr:uid="{5C2E3993-CF17-450C-95A2-9E7FEF734C52}"/>
    <hyperlink ref="BN222" r:id="rId52" xr:uid="{BCF9F100-F4F7-42BC-A3A8-63FD5A6475CC}"/>
    <hyperlink ref="BN7:BN8" r:id="rId53" display="https://aftermathsilver.com/" xr:uid="{BC19D407-C087-4074-8F1D-1E70ADBBFC11}"/>
    <hyperlink ref="BN35" r:id="rId54" xr:uid="{17E14284-5458-4F50-BA5E-AA50437C9791}"/>
    <hyperlink ref="BN36" r:id="rId55" xr:uid="{CA36800B-9848-43FA-A851-BB26F96D6617}"/>
    <hyperlink ref="BN5" r:id="rId56" location="cordillera-property" xr:uid="{F709C039-7F84-426F-BDD1-0CCAA4A32E2E}"/>
    <hyperlink ref="BN6" r:id="rId57" location="cordillera-property" xr:uid="{EB93DC66-B13A-4490-9846-C6D70A123DD3}"/>
    <hyperlink ref="BN11" r:id="rId58" xr:uid="{291B0674-702C-4414-90AD-F1AF3ACD76A0}"/>
    <hyperlink ref="BN12:BN13" r:id="rId59" display="https://apnmetals.com/" xr:uid="{BE21A2B6-264C-41E5-A06D-C4A3DD1FDBAB}"/>
    <hyperlink ref="BN14" r:id="rId60" xr:uid="{7F7F7C3A-E440-49E7-9A39-2967443AD770}"/>
    <hyperlink ref="BN15" r:id="rId61" xr:uid="{A75DFD3D-0473-4295-8083-31629D0A7C01}"/>
    <hyperlink ref="BN22" r:id="rId62" xr:uid="{90FBD955-F77E-4169-BA1E-06F9AB8CC261}"/>
    <hyperlink ref="BN145" r:id="rId63" xr:uid="{89B7F47A-8868-4450-B888-DFC9A981CD24}"/>
    <hyperlink ref="BN50" r:id="rId64" xr:uid="{70ACDE69-E79C-46B8-8988-045949071DE4}"/>
    <hyperlink ref="BN106" r:id="rId65" xr:uid="{EB398FA7-AD58-4E04-916C-5AFEF723B28A}"/>
    <hyperlink ref="BN112" r:id="rId66" xr:uid="{DD25FAC2-30D0-49BF-A4C9-6375078344D8}"/>
    <hyperlink ref="BN114" r:id="rId67" xr:uid="{AB1F038A-2CB5-4BDA-8A1F-085A92FBE76F}"/>
    <hyperlink ref="BN115" r:id="rId68" xr:uid="{EDA015A2-535C-426F-9262-BEE8A0D1F8DF}"/>
    <hyperlink ref="BN118" r:id="rId69" xr:uid="{9CF81AAD-6016-4EDD-8C4D-5E2090E9C930}"/>
    <hyperlink ref="BN229" r:id="rId70" xr:uid="{C3291329-F627-4AE4-AD03-B86B266E4758}"/>
    <hyperlink ref="BN40" r:id="rId71" xr:uid="{2CE03D20-A309-4486-84F8-B8FE4B84153A}"/>
    <hyperlink ref="BN42" r:id="rId72" xr:uid="{DACC366B-B6B9-41A6-86F0-27C5847A39CF}"/>
    <hyperlink ref="BN197:BN200" r:id="rId73" display="https://www.bifox.com.au/site/content/" xr:uid="{3CF5E921-7AF3-40CB-8E21-1BA5897B55E2}"/>
    <hyperlink ref="BN202" r:id="rId74" display="https://www.bifox.com.au/site/content/" xr:uid="{B69A5166-558B-4856-9CB5-7353319F06A2}"/>
    <hyperlink ref="BN37" r:id="rId75" xr:uid="{EF13C198-7F67-426C-86E8-1B39B6CB1E08}"/>
    <hyperlink ref="BN38" r:id="rId76" xr:uid="{59E94B61-5BA8-4588-ABA0-BE308870D1F9}"/>
    <hyperlink ref="BN139" r:id="rId77" xr:uid="{7BD52BA5-1A28-4531-971C-98F1868835FE}"/>
    <hyperlink ref="BN152" r:id="rId78" xr:uid="{098DE6AA-9959-4087-AAD2-761C2149884F}"/>
    <hyperlink ref="BN46" r:id="rId79" display="https://www.culpeominerals.com.au/projects/" xr:uid="{03312637-AB03-4E95-9A94-0B77494529AE}"/>
    <hyperlink ref="BN223" r:id="rId80" display="https://torqresources.com/" xr:uid="{D65E6383-0A2A-4181-A2D7-5820EF0C6165}"/>
    <hyperlink ref="BN213" r:id="rId81" display="https://www.pucobre.cl/OpenDocs/asp/pagDefault.asp?boton=Doc50&amp;argInstanciaId=50&amp;argCarpetaId=&amp;argTreeNodosAbiertos=()&amp;argTreeNodoSel=&amp;argTreeNodoActual=" xr:uid="{A6B89DEF-5217-4830-B3AD-27ADF7EEAEFD}"/>
    <hyperlink ref="BN203" r:id="rId82" display="https://www.bifox.com.au/site/content/" xr:uid="{F74B8FF4-56DD-47F9-82A0-7E64CFD33F0B}"/>
    <hyperlink ref="BN125" r:id="rId83" display="https://lithiumchile.ca/" xr:uid="{9DB5BD5D-106C-46A6-9B4D-88F331B1D168}"/>
    <hyperlink ref="BN228" r:id="rId84" xr:uid="{F435B74E-FB6D-4095-92FE-70805802A1BC}"/>
  </hyperlinks>
  <pageMargins left="0.7" right="0.7" top="0.75" bottom="0.75" header="0.3" footer="0.3"/>
  <legacyDrawing r:id="rId8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 Pedro Ruiz-Tagle Valderrama</dc:creator>
  <cp:lastModifiedBy>Paula Maldonado Vargas</cp:lastModifiedBy>
  <dcterms:created xsi:type="dcterms:W3CDTF">2026-01-13T15:04:40Z</dcterms:created>
  <dcterms:modified xsi:type="dcterms:W3CDTF">2026-01-13T19:02:43Z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efa4170-0d19-0005-0004-bc88714345d2_Enabled">
    <vt:lpwstr>true</vt:lpwstr>
  </property>
  <property fmtid="{D5CDD505-2E9C-101B-9397-08002B2CF9AE}" pid="3" name="MSIP_Label_defa4170-0d19-0005-0004-bc88714345d2_SetDate">
    <vt:lpwstr>2026-01-13T15:05:38Z</vt:lpwstr>
  </property>
  <property fmtid="{D5CDD505-2E9C-101B-9397-08002B2CF9AE}" pid="4" name="MSIP_Label_defa4170-0d19-0005-0004-bc88714345d2_Method">
    <vt:lpwstr>Standard</vt:lpwstr>
  </property>
  <property fmtid="{D5CDD505-2E9C-101B-9397-08002B2CF9AE}" pid="5" name="MSIP_Label_defa4170-0d19-0005-0004-bc88714345d2_Name">
    <vt:lpwstr>defa4170-0d19-0005-0004-bc88714345d2</vt:lpwstr>
  </property>
  <property fmtid="{D5CDD505-2E9C-101B-9397-08002B2CF9AE}" pid="6" name="MSIP_Label_defa4170-0d19-0005-0004-bc88714345d2_SiteId">
    <vt:lpwstr>a7a5ae70-07c3-4e2e-bcda-308d851c6598</vt:lpwstr>
  </property>
  <property fmtid="{D5CDD505-2E9C-101B-9397-08002B2CF9AE}" pid="7" name="MSIP_Label_defa4170-0d19-0005-0004-bc88714345d2_ActionId">
    <vt:lpwstr>804096c1-3bda-4372-804a-685e2f23718b</vt:lpwstr>
  </property>
  <property fmtid="{D5CDD505-2E9C-101B-9397-08002B2CF9AE}" pid="8" name="MSIP_Label_defa4170-0d19-0005-0004-bc88714345d2_ContentBits">
    <vt:lpwstr>0</vt:lpwstr>
  </property>
  <property fmtid="{D5CDD505-2E9C-101B-9397-08002B2CF9AE}" pid="9" name="MSIP_Label_defa4170-0d19-0005-0004-bc88714345d2_Tag">
    <vt:lpwstr>10, 3, 0, 1</vt:lpwstr>
  </property>
</Properties>
</file>